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codeName="ThisWorkbook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blw97\Desktop\Nitric Oxide\NO Data\Alaska NO DATA\"/>
    </mc:Choice>
  </mc:AlternateContent>
  <xr:revisionPtr revIDLastSave="0" documentId="13_ncr:1_{A63F545E-9A1A-4DD3-BCB2-E18ACB0A61EC}" xr6:coauthVersionLast="32" xr6:coauthVersionMax="32" xr10:uidLastSave="{00000000-0000-0000-0000-000000000000}"/>
  <bookViews>
    <workbookView xWindow="0" yWindow="0" windowWidth="20490" windowHeight="8115" tabRatio="865" xr2:uid="{00000000-000D-0000-FFFF-FFFF00000000}"/>
  </bookViews>
  <sheets>
    <sheet name="Summary" sheetId="27" r:id="rId1"/>
    <sheet name="HO NO" sheetId="1" r:id="rId2"/>
    <sheet name="PH NO" sheetId="8" r:id="rId3"/>
    <sheet name="MH NO" sheetId="5" r:id="rId4"/>
    <sheet name="IE NO" sheetId="11" r:id="rId5"/>
    <sheet name="Env_Control_NO" sheetId="12" r:id="rId6"/>
    <sheet name="Env_High_NO " sheetId="13" r:id="rId7"/>
    <sheet name="Liver Water Content" sheetId="19" r:id="rId8"/>
    <sheet name="Control NO" sheetId="21" r:id="rId9"/>
    <sheet name="Hypoxia NO" sheetId="22" r:id="rId10"/>
    <sheet name="Recovery NO" sheetId="23" r:id="rId11"/>
    <sheet name="freezethaw NO" sheetId="24" r:id="rId12"/>
    <sheet name="glucose" sheetId="25" r:id="rId13"/>
    <sheet name="lactate" sheetId="26" r:id="rId14"/>
  </sheets>
  <calcPr calcId="179017"/>
  <fileRecoveryPr autoRecover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1" i="25" l="1"/>
  <c r="G10" i="24"/>
  <c r="D13" i="24"/>
  <c r="E13" i="24"/>
  <c r="F13" i="24"/>
  <c r="H13" i="24"/>
  <c r="I13" i="24"/>
  <c r="D12" i="24"/>
  <c r="E12" i="24"/>
  <c r="F12" i="24"/>
  <c r="H12" i="24"/>
  <c r="I12" i="24"/>
  <c r="D11" i="24"/>
  <c r="E11" i="24"/>
  <c r="F11" i="24"/>
  <c r="H11" i="24"/>
  <c r="I11" i="24"/>
  <c r="D10" i="24"/>
  <c r="E10" i="24"/>
  <c r="F10" i="24"/>
  <c r="H10" i="24"/>
  <c r="I10" i="24"/>
  <c r="B10" i="24" l="1"/>
  <c r="B13" i="24"/>
  <c r="B12" i="24"/>
  <c r="B11" i="24"/>
  <c r="D13" i="23" l="1"/>
  <c r="E13" i="23"/>
  <c r="F13" i="23"/>
  <c r="H13" i="23"/>
  <c r="I13" i="23"/>
  <c r="D12" i="23"/>
  <c r="E12" i="23"/>
  <c r="F12" i="23"/>
  <c r="H12" i="23"/>
  <c r="I12" i="23"/>
  <c r="D11" i="23"/>
  <c r="E11" i="23"/>
  <c r="F11" i="23"/>
  <c r="H11" i="23"/>
  <c r="I11" i="23"/>
  <c r="D10" i="23"/>
  <c r="E10" i="23"/>
  <c r="F10" i="23"/>
  <c r="H10" i="23"/>
  <c r="I10" i="23"/>
  <c r="B13" i="23"/>
  <c r="B12" i="23"/>
  <c r="B11" i="23"/>
  <c r="B10" i="23"/>
  <c r="C10" i="22"/>
  <c r="C13" i="22"/>
  <c r="D13" i="22"/>
  <c r="E13" i="22"/>
  <c r="F13" i="22"/>
  <c r="H13" i="22"/>
  <c r="I13" i="22"/>
  <c r="C12" i="22"/>
  <c r="D12" i="22"/>
  <c r="E12" i="22"/>
  <c r="F12" i="22"/>
  <c r="H12" i="22"/>
  <c r="I12" i="22"/>
  <c r="C11" i="22"/>
  <c r="D11" i="22"/>
  <c r="E11" i="22"/>
  <c r="F11" i="22"/>
  <c r="H11" i="22"/>
  <c r="I11" i="22"/>
  <c r="D10" i="22"/>
  <c r="E10" i="22"/>
  <c r="F10" i="22"/>
  <c r="H10" i="22"/>
  <c r="I10" i="22"/>
  <c r="B13" i="22"/>
  <c r="B12" i="22"/>
  <c r="B11" i="22"/>
  <c r="B10" i="22"/>
  <c r="G11" i="21"/>
  <c r="C12" i="21"/>
  <c r="D12" i="21"/>
  <c r="E12" i="21"/>
  <c r="F12" i="21"/>
  <c r="H12" i="21"/>
  <c r="I12" i="21"/>
  <c r="C11" i="21"/>
  <c r="C13" i="21" s="1"/>
  <c r="D11" i="21"/>
  <c r="D13" i="21" s="1"/>
  <c r="E11" i="21"/>
  <c r="E13" i="21" s="1"/>
  <c r="F11" i="21"/>
  <c r="F13" i="21" s="1"/>
  <c r="H11" i="21"/>
  <c r="H13" i="21" s="1"/>
  <c r="I11" i="21"/>
  <c r="I13" i="21" s="1"/>
  <c r="C10" i="21"/>
  <c r="D10" i="21"/>
  <c r="E10" i="21"/>
  <c r="F10" i="21"/>
  <c r="H10" i="21"/>
  <c r="I10" i="21"/>
  <c r="B12" i="21"/>
  <c r="B13" i="21" s="1"/>
  <c r="B11" i="21"/>
  <c r="B10" i="21"/>
  <c r="D13" i="26" l="1"/>
  <c r="F13" i="26"/>
  <c r="H13" i="26"/>
  <c r="D12" i="26"/>
  <c r="F12" i="26"/>
  <c r="H12" i="26"/>
  <c r="D11" i="26"/>
  <c r="F11" i="26"/>
  <c r="H11" i="26"/>
  <c r="B11" i="26"/>
  <c r="B13" i="26" s="1"/>
  <c r="B12" i="26"/>
  <c r="D10" i="26"/>
  <c r="F10" i="26"/>
  <c r="H10" i="26"/>
  <c r="B10" i="26"/>
  <c r="D13" i="25" l="1"/>
  <c r="F13" i="25"/>
  <c r="H13" i="25"/>
  <c r="D12" i="25"/>
  <c r="F12" i="25"/>
  <c r="H12" i="25"/>
  <c r="D11" i="25"/>
  <c r="F11" i="25"/>
  <c r="D10" i="25"/>
  <c r="F10" i="25"/>
  <c r="H10" i="25"/>
  <c r="B13" i="25"/>
  <c r="B12" i="25"/>
  <c r="B11" i="25"/>
  <c r="B10" i="25"/>
  <c r="H11" i="19" l="1"/>
  <c r="D13" i="19"/>
  <c r="F13" i="19"/>
  <c r="D11" i="19"/>
  <c r="D12" i="19" s="1"/>
  <c r="F11" i="19"/>
  <c r="D10" i="19"/>
  <c r="F10" i="19"/>
  <c r="B13" i="19"/>
  <c r="B11" i="19"/>
  <c r="B12" i="19" s="1"/>
  <c r="B10" i="19"/>
  <c r="H13" i="19" l="1"/>
  <c r="H12" i="19" s="1"/>
  <c r="H10" i="19"/>
  <c r="F12" i="19"/>
  <c r="B14" i="1" l="1"/>
  <c r="C14" i="1"/>
  <c r="D14" i="1"/>
  <c r="E14" i="1"/>
  <c r="F14" i="1"/>
  <c r="G14" i="1"/>
  <c r="H14" i="1"/>
  <c r="I14" i="1"/>
  <c r="J14" i="1"/>
  <c r="K14" i="1"/>
  <c r="F11" i="12" l="1"/>
  <c r="C11" i="12"/>
  <c r="C9" i="12"/>
  <c r="E11" i="12"/>
  <c r="E9" i="13"/>
  <c r="C9" i="13"/>
  <c r="C10" i="12"/>
  <c r="J14" i="5"/>
  <c r="E14" i="8"/>
  <c r="E11" i="8"/>
  <c r="E12" i="8"/>
  <c r="F14" i="8"/>
  <c r="E12" i="1"/>
  <c r="F12" i="1"/>
  <c r="E14" i="5"/>
  <c r="C11" i="8"/>
  <c r="D11" i="8"/>
  <c r="B11" i="8"/>
  <c r="B14" i="8"/>
  <c r="B12" i="8"/>
  <c r="D11" i="12" l="1"/>
  <c r="C14" i="5"/>
  <c r="F14" i="5"/>
  <c r="H14" i="5"/>
  <c r="E13" i="8"/>
  <c r="B13" i="8"/>
  <c r="I11" i="8"/>
  <c r="E13" i="1"/>
  <c r="C12" i="1"/>
  <c r="F11" i="1"/>
  <c r="F13" i="1"/>
  <c r="H12" i="1"/>
  <c r="C11" i="1"/>
  <c r="G14" i="5"/>
  <c r="B14" i="5"/>
  <c r="D12" i="8"/>
  <c r="D11" i="1"/>
  <c r="J11" i="8"/>
  <c r="D10" i="13"/>
  <c r="D8" i="13"/>
  <c r="C12" i="8"/>
  <c r="C14" i="8"/>
  <c r="D14" i="8"/>
  <c r="D12" i="1"/>
  <c r="G14" i="8"/>
  <c r="K12" i="1"/>
  <c r="F12" i="8"/>
  <c r="F11" i="8"/>
  <c r="K8" i="11"/>
  <c r="E11" i="1"/>
  <c r="J14" i="8"/>
  <c r="J12" i="8"/>
  <c r="D10" i="12"/>
  <c r="D12" i="12" s="1"/>
  <c r="D9" i="12"/>
  <c r="F8" i="13"/>
  <c r="F10" i="13"/>
  <c r="F11" i="13" s="1"/>
  <c r="F9" i="13"/>
  <c r="G12" i="1"/>
  <c r="G13" i="1" s="1"/>
  <c r="K11" i="8"/>
  <c r="F9" i="12"/>
  <c r="F10" i="12"/>
  <c r="F12" i="12" s="1"/>
  <c r="E10" i="12"/>
  <c r="E12" i="12" s="1"/>
  <c r="C10" i="13"/>
  <c r="C8" i="13"/>
  <c r="E9" i="12"/>
  <c r="B12" i="1"/>
  <c r="B11" i="1"/>
  <c r="B9" i="12"/>
  <c r="B11" i="12"/>
  <c r="B10" i="12"/>
  <c r="B10" i="13"/>
  <c r="B8" i="13"/>
  <c r="E8" i="13"/>
  <c r="E10" i="13"/>
  <c r="E11" i="13" s="1"/>
  <c r="D14" i="5"/>
  <c r="D9" i="13"/>
  <c r="D11" i="13" s="1"/>
  <c r="E7" i="11"/>
  <c r="E10" i="11"/>
  <c r="F10" i="11"/>
  <c r="F8" i="11"/>
  <c r="F7" i="11"/>
  <c r="B7" i="11"/>
  <c r="B10" i="11"/>
  <c r="B8" i="11"/>
  <c r="D8" i="11"/>
  <c r="D7" i="11"/>
  <c r="D10" i="11"/>
  <c r="C8" i="11"/>
  <c r="C7" i="11"/>
  <c r="C10" i="11"/>
  <c r="G12" i="8"/>
  <c r="I12" i="8"/>
  <c r="H14" i="8"/>
  <c r="G11" i="8"/>
  <c r="H11" i="8"/>
  <c r="I14" i="8"/>
  <c r="K14" i="8"/>
  <c r="G11" i="1"/>
  <c r="K11" i="1"/>
  <c r="C12" i="12"/>
  <c r="C11" i="13" l="1"/>
  <c r="K10" i="11"/>
  <c r="K7" i="11"/>
  <c r="J13" i="8"/>
  <c r="K12" i="8"/>
  <c r="C13" i="1"/>
  <c r="K13" i="1"/>
  <c r="J11" i="1"/>
  <c r="I11" i="1"/>
  <c r="J12" i="1"/>
  <c r="H11" i="1"/>
  <c r="I12" i="1"/>
  <c r="I13" i="1" s="1"/>
  <c r="H13" i="1"/>
  <c r="F13" i="8"/>
  <c r="H12" i="8"/>
  <c r="D13" i="8"/>
  <c r="K14" i="5"/>
  <c r="D13" i="1"/>
  <c r="C13" i="8"/>
  <c r="H13" i="8"/>
  <c r="B13" i="1"/>
  <c r="I14" i="5"/>
  <c r="G8" i="11"/>
  <c r="G7" i="11"/>
  <c r="G10" i="11"/>
  <c r="J10" i="11"/>
  <c r="J7" i="11"/>
  <c r="I8" i="11"/>
  <c r="I7" i="11"/>
  <c r="I10" i="11"/>
  <c r="H8" i="11"/>
  <c r="H7" i="11"/>
  <c r="H10" i="11"/>
  <c r="G13" i="8"/>
  <c r="I13" i="8"/>
  <c r="K13" i="8" l="1"/>
  <c r="J13" i="1"/>
  <c r="B9" i="11"/>
  <c r="D9" i="11"/>
  <c r="F9" i="11"/>
  <c r="C9" i="11"/>
  <c r="H9" i="11"/>
  <c r="G9" i="11"/>
  <c r="I9" i="11"/>
  <c r="K9" i="11"/>
  <c r="B12" i="12"/>
  <c r="B9" i="13"/>
  <c r="B11" i="13" s="1"/>
  <c r="G12" i="21" l="1"/>
  <c r="G13" i="21" s="1"/>
  <c r="G10" i="21"/>
  <c r="G10" i="22"/>
  <c r="G12" i="22"/>
  <c r="G11" i="22"/>
  <c r="G13" i="22" s="1"/>
  <c r="C10" i="23"/>
  <c r="C12" i="23"/>
  <c r="C11" i="23"/>
  <c r="C13" i="23" s="1"/>
  <c r="G10" i="23"/>
  <c r="G12" i="23"/>
  <c r="G11" i="23"/>
  <c r="G13" i="23" l="1"/>
  <c r="C10" i="24" l="1"/>
  <c r="C11" i="24"/>
  <c r="C12" i="24"/>
  <c r="C13" i="24" s="1"/>
  <c r="G11" i="24"/>
  <c r="G13" i="24" s="1"/>
  <c r="G12" i="24"/>
</calcChain>
</file>

<file path=xl/sharedStrings.xml><?xml version="1.0" encoding="utf-8"?>
<sst xmlns="http://schemas.openxmlformats.org/spreadsheetml/2006/main" count="357" uniqueCount="124">
  <si>
    <t>Frog</t>
  </si>
  <si>
    <t>Liver NO2 (nmol/g fresh mass)</t>
  </si>
  <si>
    <t>heart NO2 (nmol/g fresh mass)</t>
  </si>
  <si>
    <t>Brain NO2 (nmol/g fresh mass)</t>
  </si>
  <si>
    <t>muscle NO2 (nmol/g fresh mass)</t>
  </si>
  <si>
    <t>Liver NO3 (nmolg fresh mass)</t>
  </si>
  <si>
    <t>Heart NO3 (nmol/g fresh mass)</t>
  </si>
  <si>
    <t>Brain NOx (nmol/g fresh mass)</t>
  </si>
  <si>
    <t>Muscle NO3 (nmol/g fresh mass)</t>
  </si>
  <si>
    <t>mean</t>
  </si>
  <si>
    <t>stdev</t>
  </si>
  <si>
    <t>se</t>
  </si>
  <si>
    <t>n</t>
  </si>
  <si>
    <t>PH1</t>
  </si>
  <si>
    <t>PH2</t>
  </si>
  <si>
    <t>PH3</t>
  </si>
  <si>
    <t>PH4</t>
  </si>
  <si>
    <t>PH5</t>
  </si>
  <si>
    <t>PH6</t>
  </si>
  <si>
    <t>PH7</t>
  </si>
  <si>
    <t>PH8</t>
  </si>
  <si>
    <t>PH9</t>
  </si>
  <si>
    <t>Brain NO3 (nmol/g fresh mass)</t>
  </si>
  <si>
    <t>C1</t>
  </si>
  <si>
    <t>C2</t>
  </si>
  <si>
    <t>C3</t>
  </si>
  <si>
    <t>C4</t>
  </si>
  <si>
    <t>C5</t>
  </si>
  <si>
    <t>C6</t>
  </si>
  <si>
    <t>C7</t>
  </si>
  <si>
    <t>average</t>
  </si>
  <si>
    <t>E20_1</t>
  </si>
  <si>
    <t>E20_2</t>
  </si>
  <si>
    <t>E20_3</t>
  </si>
  <si>
    <t>E20_4</t>
  </si>
  <si>
    <t>E20_5</t>
  </si>
  <si>
    <t>E20_6</t>
  </si>
  <si>
    <t>HO1</t>
  </si>
  <si>
    <t>HO2</t>
  </si>
  <si>
    <t>HO3</t>
  </si>
  <si>
    <t>HO4</t>
  </si>
  <si>
    <t>HO5</t>
  </si>
  <si>
    <t>HO6</t>
  </si>
  <si>
    <t>HO7</t>
  </si>
  <si>
    <t>HO8</t>
  </si>
  <si>
    <t>HO9</t>
  </si>
  <si>
    <t>MH1</t>
  </si>
  <si>
    <t>MH2</t>
  </si>
  <si>
    <t>MH3</t>
  </si>
  <si>
    <t>MH4</t>
  </si>
  <si>
    <t>MH5</t>
  </si>
  <si>
    <t>MH6</t>
  </si>
  <si>
    <t>MH7</t>
  </si>
  <si>
    <t>MH8</t>
  </si>
  <si>
    <t>MH9</t>
  </si>
  <si>
    <t>Brain: value one is pooled frogs 1-3, value two is pooled frogs 4-6, value three is pooled frogs 7-9</t>
  </si>
  <si>
    <t>C8</t>
  </si>
  <si>
    <t>C=Reference</t>
  </si>
  <si>
    <t>Moisture (mg/mg dry)</t>
  </si>
  <si>
    <t>Liver</t>
  </si>
  <si>
    <t>H1</t>
  </si>
  <si>
    <t>H2</t>
  </si>
  <si>
    <t>H3</t>
  </si>
  <si>
    <t>H4</t>
  </si>
  <si>
    <t>H5</t>
  </si>
  <si>
    <t>H6</t>
  </si>
  <si>
    <t>H7</t>
  </si>
  <si>
    <t>H8</t>
  </si>
  <si>
    <t>R1</t>
  </si>
  <si>
    <t>R2</t>
  </si>
  <si>
    <t>R3</t>
  </si>
  <si>
    <t>R4</t>
  </si>
  <si>
    <t>R5</t>
  </si>
  <si>
    <t>R6</t>
  </si>
  <si>
    <t>R7</t>
  </si>
  <si>
    <t>R8</t>
  </si>
  <si>
    <t>F1</t>
  </si>
  <si>
    <t>F2</t>
  </si>
  <si>
    <t>F3</t>
  </si>
  <si>
    <t>F4</t>
  </si>
  <si>
    <t>F5</t>
  </si>
  <si>
    <t>F6</t>
  </si>
  <si>
    <t>F7</t>
  </si>
  <si>
    <t>F8</t>
  </si>
  <si>
    <t>sd</t>
  </si>
  <si>
    <t>H=Hypoxia (24h, 4C)</t>
  </si>
  <si>
    <t>R=Recovery (24 h hypoxia+ 4 h normoxia, 4C)</t>
  </si>
  <si>
    <t>F=Freeze/Thaw (-2.5 C, 48 h)</t>
  </si>
  <si>
    <t>IE1</t>
  </si>
  <si>
    <t>IE2</t>
  </si>
  <si>
    <t>IE3</t>
  </si>
  <si>
    <t>IE4</t>
  </si>
  <si>
    <t>IE5</t>
  </si>
  <si>
    <r>
      <t>Plasma NO2 (</t>
    </r>
    <r>
      <rPr>
        <sz val="11"/>
        <color theme="1"/>
        <rFont val="Calibri"/>
        <family val="2"/>
      </rPr>
      <t>µ</t>
    </r>
    <r>
      <rPr>
        <sz val="11"/>
        <color theme="1"/>
        <rFont val="Calibri"/>
        <family val="2"/>
        <scheme val="minor"/>
      </rPr>
      <t>M)</t>
    </r>
  </si>
  <si>
    <t>Plasma NO2 (µM)</t>
  </si>
  <si>
    <t>Plasma NO3 µM</t>
  </si>
  <si>
    <t>Water NO2 (µm)</t>
  </si>
  <si>
    <t>Water NO3 (µm)</t>
  </si>
  <si>
    <t>Bladder fluid NOx (µm)</t>
  </si>
  <si>
    <t>Carcass NO3 (nmol/g fresh tissue)</t>
  </si>
  <si>
    <t>Carcass NO2 (nmol/g fresh tissue)</t>
  </si>
  <si>
    <r>
      <t>Plasma NO2 (</t>
    </r>
    <r>
      <rPr>
        <sz val="11"/>
        <color theme="1"/>
        <rFont val="Calibri"/>
        <family val="2"/>
      </rPr>
      <t>µ</t>
    </r>
    <r>
      <rPr>
        <sz val="11"/>
        <color theme="1"/>
        <rFont val="Calibri"/>
        <family val="2"/>
        <scheme val="minor"/>
      </rPr>
      <t>M)</t>
    </r>
  </si>
  <si>
    <t>Liver NO3 (nmolg dry tissue)</t>
  </si>
  <si>
    <t>Liver NO2 (nmol/g dry tissue)</t>
  </si>
  <si>
    <t>heart NO2 (nmol/g fresh tissue)</t>
  </si>
  <si>
    <t>muscle NO2 (nmol/g fresh tissue)</t>
  </si>
  <si>
    <t>Heart NO3 (nmol/g fresh tissue)</t>
  </si>
  <si>
    <t>Muscle NO3 (nmol/g fresh tissue)</t>
  </si>
  <si>
    <t>Lactate (mmol/l)</t>
  </si>
  <si>
    <t>Glucose (mmol/l)</t>
  </si>
  <si>
    <t>brain is pooled from IE1 + IE3-5</t>
  </si>
  <si>
    <r>
      <t xml:space="preserve">Nitric oxide metabolites in hypoxia, freezing, and hibernation of the wood frog, </t>
    </r>
    <r>
      <rPr>
        <i/>
        <sz val="12"/>
        <color rgb="FF222222"/>
        <rFont val="Times New Roman"/>
        <family val="1"/>
      </rPr>
      <t>Rana sylvatica</t>
    </r>
  </si>
  <si>
    <t>Authors: Bethany Williams, James M. Wiebler, Richard E. Lee, Jon P. Costanzo</t>
  </si>
  <si>
    <t>Abbreviations</t>
  </si>
  <si>
    <t>HO: Hibernal Onset, Frogs that were sampled after a winter-acclimatization protocol</t>
  </si>
  <si>
    <t>PH: Pre-Hibernal, Frogs that were sampled immediately after capture in August 2016</t>
  </si>
  <si>
    <t>MH: Mid-Hibernal, frogs that were sampled after winter-acclimatization protocol and being held at .5C for several months</t>
  </si>
  <si>
    <t>IE: Iminent-Emergence, frogs that were sampled after being exposed to a 2 week protocol that simulates spring emergence</t>
  </si>
  <si>
    <t>Environmental High NO, frogs that were submerged in nitrate enriched bottled spring water for 48 h</t>
  </si>
  <si>
    <t>Environmental Control, frogs that were submerged in bottled spring water for 48h</t>
  </si>
  <si>
    <t>Control: frogs that were sampled directly from their holding containers</t>
  </si>
  <si>
    <t>Hypoxia: 24h exposure to mean 2.5% oxygen</t>
  </si>
  <si>
    <t>Recovery: 24 h exposure to mean 2.5% oxygen followed by 4 h of exposure to normoic air</t>
  </si>
  <si>
    <t>Freeze/Thaw: Frogs that were frozen for 2 days at -2.5C then thawed for 12h at 4C.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</si>
</sst>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Geneva"/>
    </font>
    <font>
      <sz val="9"/>
      <name val="Times New Roman"/>
      <family val="1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rgb="FF222222"/>
      <name val="Times New Roman"/>
      <family val="1"/>
    </font>
    <font>
      <i/>
      <sz val="12"/>
      <color rgb="FF22222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/>
  </cellStyleXfs>
  <cellXfs count="36">
    <xf numFmtId="0" fontId="0" fillId="0" borderId="0" xfId="0"/>
    <xf numFmtId="164" fontId="0" fillId="0" borderId="0" xfId="0" applyNumberFormat="1"/>
    <xf numFmtId="164" fontId="3" fillId="0" borderId="0" xfId="0" applyNumberFormat="1" applyFont="1"/>
    <xf numFmtId="0" fontId="3" fillId="0" borderId="0" xfId="0" applyFont="1"/>
    <xf numFmtId="0" fontId="3" fillId="0" borderId="0" xfId="0" applyFont="1" applyFill="1"/>
    <xf numFmtId="164" fontId="4" fillId="0" borderId="0" xfId="0" applyNumberFormat="1" applyFont="1"/>
    <xf numFmtId="0" fontId="4" fillId="0" borderId="0" xfId="0" applyFont="1"/>
    <xf numFmtId="164" fontId="5" fillId="0" borderId="0" xfId="0" applyNumberFormat="1" applyFont="1"/>
    <xf numFmtId="0" fontId="5" fillId="0" borderId="0" xfId="0" applyFont="1"/>
    <xf numFmtId="0" fontId="0" fillId="0" borderId="0" xfId="0" applyFont="1"/>
    <xf numFmtId="164" fontId="8" fillId="0" borderId="0" xfId="0" applyNumberFormat="1" applyFont="1" applyFill="1" applyBorder="1"/>
    <xf numFmtId="0" fontId="8" fillId="0" borderId="0" xfId="0" applyFont="1" applyFill="1" applyBorder="1"/>
    <xf numFmtId="0" fontId="9" fillId="0" borderId="0" xfId="0" applyFont="1" applyFill="1" applyBorder="1"/>
    <xf numFmtId="164" fontId="10" fillId="0" borderId="0" xfId="0" applyNumberFormat="1" applyFont="1" applyFill="1" applyBorder="1"/>
    <xf numFmtId="0" fontId="10" fillId="0" borderId="0" xfId="0" applyFont="1" applyFill="1" applyBorder="1"/>
    <xf numFmtId="164" fontId="9" fillId="0" borderId="0" xfId="0" applyNumberFormat="1" applyFont="1" applyFill="1" applyBorder="1"/>
    <xf numFmtId="164" fontId="3" fillId="0" borderId="0" xfId="0" applyNumberFormat="1" applyFont="1" applyFill="1"/>
    <xf numFmtId="1" fontId="3" fillId="0" borderId="0" xfId="0" applyNumberFormat="1" applyFont="1"/>
    <xf numFmtId="1" fontId="3" fillId="0" borderId="0" xfId="0" applyNumberFormat="1" applyFont="1" applyFill="1"/>
    <xf numFmtId="1" fontId="4" fillId="0" borderId="0" xfId="0" applyNumberFormat="1" applyFont="1"/>
    <xf numFmtId="1" fontId="4" fillId="0" borderId="0" xfId="0" applyNumberFormat="1" applyFont="1" applyFill="1"/>
    <xf numFmtId="164" fontId="0" fillId="0" borderId="0" xfId="0" applyNumberFormat="1" applyFill="1"/>
    <xf numFmtId="1" fontId="0" fillId="0" borderId="0" xfId="0" applyNumberFormat="1"/>
    <xf numFmtId="1" fontId="0" fillId="0" borderId="0" xfId="0" applyNumberFormat="1" applyFill="1"/>
    <xf numFmtId="164" fontId="0" fillId="0" borderId="0" xfId="0" applyNumberFormat="1" applyFont="1"/>
    <xf numFmtId="1" fontId="5" fillId="0" borderId="0" xfId="0" applyNumberFormat="1" applyFont="1"/>
    <xf numFmtId="1" fontId="5" fillId="0" borderId="0" xfId="0" applyNumberFormat="1" applyFont="1" applyFill="1"/>
    <xf numFmtId="1" fontId="0" fillId="0" borderId="0" xfId="0" applyNumberFormat="1" applyFont="1"/>
    <xf numFmtId="164" fontId="7" fillId="0" borderId="1" xfId="31" applyNumberFormat="1" applyFont="1" applyBorder="1" applyAlignment="1">
      <alignment horizontal="center" vertical="center" wrapText="1"/>
    </xf>
    <xf numFmtId="164" fontId="7" fillId="0" borderId="1" xfId="31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" fontId="8" fillId="0" borderId="0" xfId="0" applyNumberFormat="1" applyFont="1" applyFill="1" applyBorder="1"/>
    <xf numFmtId="1" fontId="9" fillId="0" borderId="0" xfId="0" applyNumberFormat="1" applyFont="1" applyFill="1" applyBorder="1"/>
    <xf numFmtId="1" fontId="10" fillId="0" borderId="0" xfId="0" applyNumberFormat="1" applyFont="1" applyFill="1" applyBorder="1"/>
    <xf numFmtId="0" fontId="11" fillId="0" borderId="0" xfId="0" applyFont="1" applyAlignment="1">
      <alignment horizontal="left" vertical="center"/>
    </xf>
  </cellXfs>
  <cellStyles count="32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Normal" xfId="0" builtinId="0"/>
    <cellStyle name="Normal 2" xfId="31" xr:uid="{8C230787-6886-47DF-A774-DBE4B5509E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7D264-68E0-4005-9A84-52A1C59F30F8}">
  <dimension ref="A1:A15"/>
  <sheetViews>
    <sheetView tabSelected="1" workbookViewId="0">
      <selection activeCell="A15" sqref="A15"/>
    </sheetView>
  </sheetViews>
  <sheetFormatPr defaultRowHeight="15"/>
  <sheetData>
    <row r="1" spans="1:1" ht="15.75">
      <c r="A1" s="35" t="s">
        <v>111</v>
      </c>
    </row>
    <row r="2" spans="1:1">
      <c r="A2" t="s">
        <v>112</v>
      </c>
    </row>
    <row r="4" spans="1:1">
      <c r="A4" t="s">
        <v>113</v>
      </c>
    </row>
    <row r="6" spans="1:1">
      <c r="A6" t="s">
        <v>115</v>
      </c>
    </row>
    <row r="7" spans="1:1">
      <c r="A7" t="s">
        <v>114</v>
      </c>
    </row>
    <row r="8" spans="1:1">
      <c r="A8" t="s">
        <v>116</v>
      </c>
    </row>
    <row r="9" spans="1:1">
      <c r="A9" t="s">
        <v>117</v>
      </c>
    </row>
    <row r="10" spans="1:1">
      <c r="A10" t="s">
        <v>119</v>
      </c>
    </row>
    <row r="11" spans="1:1">
      <c r="A11" t="s">
        <v>118</v>
      </c>
    </row>
    <row r="12" spans="1:1">
      <c r="A12" t="s">
        <v>120</v>
      </c>
    </row>
    <row r="13" spans="1:1">
      <c r="A13" t="s">
        <v>121</v>
      </c>
    </row>
    <row r="14" spans="1:1">
      <c r="A14" t="s">
        <v>122</v>
      </c>
    </row>
    <row r="15" spans="1:1">
      <c r="A15" t="s">
        <v>123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A81C2-5226-42B2-ACB9-2A7C13B990AF}">
  <dimension ref="A1:I13"/>
  <sheetViews>
    <sheetView workbookViewId="0">
      <selection sqref="A1:I1"/>
    </sheetView>
  </sheetViews>
  <sheetFormatPr defaultRowHeight="15"/>
  <cols>
    <col min="2" max="5" width="9.140625" style="1"/>
    <col min="6" max="9" width="9.140625" style="22"/>
  </cols>
  <sheetData>
    <row r="1" spans="1:9">
      <c r="A1" t="s">
        <v>0</v>
      </c>
      <c r="B1" s="1" t="s">
        <v>101</v>
      </c>
      <c r="C1" s="1" t="s">
        <v>103</v>
      </c>
      <c r="D1" s="1" t="s">
        <v>104</v>
      </c>
      <c r="E1" s="1" t="s">
        <v>105</v>
      </c>
      <c r="F1" s="22" t="s">
        <v>95</v>
      </c>
      <c r="G1" s="22" t="s">
        <v>102</v>
      </c>
      <c r="H1" s="22" t="s">
        <v>106</v>
      </c>
      <c r="I1" s="22" t="s">
        <v>107</v>
      </c>
    </row>
    <row r="2" spans="1:9">
      <c r="A2" s="11" t="s">
        <v>60</v>
      </c>
      <c r="B2" s="10">
        <v>7.0022103628954016</v>
      </c>
      <c r="C2" s="10">
        <v>1.7058895739674114</v>
      </c>
      <c r="D2" s="10">
        <v>1.3075685778020851</v>
      </c>
      <c r="E2" s="10">
        <v>2.0300596184726398</v>
      </c>
      <c r="F2" s="32">
        <v>632.94391444614939</v>
      </c>
      <c r="G2" s="32">
        <v>991.33227833942078</v>
      </c>
      <c r="H2" s="32"/>
      <c r="I2" s="32">
        <v>1601.3760106052687</v>
      </c>
    </row>
    <row r="3" spans="1:9">
      <c r="A3" s="11" t="s">
        <v>61</v>
      </c>
      <c r="B3" s="10">
        <v>5.3974577915777218</v>
      </c>
      <c r="C3" s="10">
        <v>1.8970720792069167</v>
      </c>
      <c r="D3" s="10">
        <v>1.7830303883164558</v>
      </c>
      <c r="E3" s="10">
        <v>1.2177073246775467</v>
      </c>
      <c r="F3" s="32">
        <v>146.96378773232738</v>
      </c>
      <c r="G3" s="32">
        <v>475.16393185515648</v>
      </c>
      <c r="H3" s="32">
        <v>5662.4508718212082</v>
      </c>
      <c r="I3" s="32">
        <v>905.00802536797471</v>
      </c>
    </row>
    <row r="4" spans="1:9">
      <c r="A4" s="11" t="s">
        <v>62</v>
      </c>
      <c r="B4" s="10">
        <v>3.6980244517756646</v>
      </c>
      <c r="C4" s="10"/>
      <c r="D4" s="10">
        <v>0.8316555819532585</v>
      </c>
      <c r="E4" s="10">
        <v>0.47782435078244739</v>
      </c>
      <c r="F4" s="32">
        <v>513.62488758337918</v>
      </c>
      <c r="G4" s="32">
        <v>564.43590858794187</v>
      </c>
      <c r="H4" s="32">
        <v>800.8740327308501</v>
      </c>
      <c r="I4" s="32"/>
    </row>
    <row r="5" spans="1:9">
      <c r="A5" s="11" t="s">
        <v>63</v>
      </c>
      <c r="B5" s="10">
        <v>9.5524689501261406</v>
      </c>
      <c r="C5" s="10">
        <v>1.9305968496033139</v>
      </c>
      <c r="D5" s="10">
        <v>3.512175843307622</v>
      </c>
      <c r="E5" s="10">
        <v>3.3247622060566782</v>
      </c>
      <c r="F5" s="32">
        <v>332.11581128481589</v>
      </c>
      <c r="G5" s="32">
        <v>1315.7412766740774</v>
      </c>
      <c r="H5" s="32">
        <v>2249.4357146609259</v>
      </c>
      <c r="I5" s="32">
        <v>128.97333164758177</v>
      </c>
    </row>
    <row r="6" spans="1:9">
      <c r="A6" s="11" t="s">
        <v>64</v>
      </c>
      <c r="B6" s="10">
        <v>8.6481462254997084</v>
      </c>
      <c r="C6" s="10">
        <v>1.3842799601611726</v>
      </c>
      <c r="D6" s="10">
        <v>3.6817137438170264</v>
      </c>
      <c r="E6" s="10">
        <v>2.3822865574156817</v>
      </c>
      <c r="F6" s="32">
        <v>612.75155274425015</v>
      </c>
      <c r="G6" s="32">
        <v>1465.3763549829912</v>
      </c>
      <c r="H6" s="32">
        <v>1528.8003363632499</v>
      </c>
      <c r="I6" s="32">
        <v>644.86022622191786</v>
      </c>
    </row>
    <row r="7" spans="1:9">
      <c r="A7" s="11" t="s">
        <v>65</v>
      </c>
      <c r="B7" s="10">
        <v>4.3939758393169033</v>
      </c>
      <c r="C7" s="10">
        <v>1.6065325540790394</v>
      </c>
      <c r="D7" s="10">
        <v>1.8739880405410112</v>
      </c>
      <c r="E7" s="10">
        <v>0.78836442236736859</v>
      </c>
      <c r="F7" s="32">
        <v>44.256981315774226</v>
      </c>
      <c r="G7" s="32">
        <v>2794.7761156517922</v>
      </c>
      <c r="H7" s="32">
        <v>720.64614713870105</v>
      </c>
      <c r="I7" s="32">
        <v>990.45991044133677</v>
      </c>
    </row>
    <row r="8" spans="1:9">
      <c r="A8" s="11" t="s">
        <v>66</v>
      </c>
      <c r="B8" s="10">
        <v>4.6334450805356102</v>
      </c>
      <c r="C8" s="10">
        <v>1.1208349769067723</v>
      </c>
      <c r="D8" s="10">
        <v>1.9922794669735475</v>
      </c>
      <c r="E8" s="10">
        <v>1.5713827192579262</v>
      </c>
      <c r="F8" s="32">
        <v>444.9071610291362</v>
      </c>
      <c r="G8" s="32">
        <v>3339.5229876226722</v>
      </c>
      <c r="H8" s="32">
        <v>3787.0277533199614</v>
      </c>
      <c r="I8" s="32">
        <v>1828.4788803834467</v>
      </c>
    </row>
    <row r="9" spans="1:9">
      <c r="A9" s="11" t="s">
        <v>67</v>
      </c>
      <c r="B9" s="10">
        <v>7.0112065786920237</v>
      </c>
      <c r="C9" s="10">
        <v>1.4723000249330915</v>
      </c>
      <c r="D9" s="10">
        <v>2.8506749051893241</v>
      </c>
      <c r="E9" s="10">
        <v>2.3118487666848306</v>
      </c>
      <c r="F9" s="32">
        <v>956.3367397727759</v>
      </c>
      <c r="G9" s="32">
        <v>2375.1471540442699</v>
      </c>
      <c r="H9" s="32">
        <v>2174.5246159386229</v>
      </c>
      <c r="I9" s="32">
        <v>479.80314523836603</v>
      </c>
    </row>
    <row r="10" spans="1:9">
      <c r="A10" s="12" t="s">
        <v>9</v>
      </c>
      <c r="B10" s="15">
        <f>AVERAGE(B2:B9)</f>
        <v>6.292116910052397</v>
      </c>
      <c r="C10" s="15">
        <f>AVERAGE(C2:C9)</f>
        <v>1.5882151455511024</v>
      </c>
      <c r="D10" s="15">
        <f t="shared" ref="D10:I10" si="0">AVERAGE(D2:D9)</f>
        <v>2.2291358184875412</v>
      </c>
      <c r="E10" s="15">
        <f t="shared" si="0"/>
        <v>1.7630294957143899</v>
      </c>
      <c r="F10" s="33">
        <f t="shared" si="0"/>
        <v>460.48760448857604</v>
      </c>
      <c r="G10" s="33">
        <f t="shared" si="0"/>
        <v>1665.18700096979</v>
      </c>
      <c r="H10" s="33">
        <f t="shared" si="0"/>
        <v>2417.6799245676457</v>
      </c>
      <c r="I10" s="33">
        <f t="shared" si="0"/>
        <v>939.8513614151276</v>
      </c>
    </row>
    <row r="11" spans="1:9">
      <c r="A11" s="12" t="s">
        <v>84</v>
      </c>
      <c r="B11" s="15">
        <f>STDEV(B2:B9)</f>
        <v>2.107332593133469</v>
      </c>
      <c r="C11" s="15">
        <f t="shared" ref="C11:I11" si="1">STDEV(C2:C9)</f>
        <v>0.28875327772026238</v>
      </c>
      <c r="D11" s="15">
        <f t="shared" si="1"/>
        <v>1.0230181740888393</v>
      </c>
      <c r="E11" s="15">
        <f t="shared" si="1"/>
        <v>0.93585904559709787</v>
      </c>
      <c r="F11" s="33">
        <f t="shared" si="1"/>
        <v>290.29113648403336</v>
      </c>
      <c r="G11" s="33">
        <f t="shared" si="1"/>
        <v>1057.4457535061151</v>
      </c>
      <c r="H11" s="33">
        <f t="shared" si="1"/>
        <v>1768.9532898708962</v>
      </c>
      <c r="I11" s="33">
        <f t="shared" si="1"/>
        <v>603.77097237074065</v>
      </c>
    </row>
    <row r="12" spans="1:9">
      <c r="A12" s="12" t="s">
        <v>12</v>
      </c>
      <c r="B12" s="15">
        <f>COUNT(B2:B9)</f>
        <v>8</v>
      </c>
      <c r="C12" s="15">
        <f t="shared" ref="C12:I12" si="2">COUNT(C2:C9)</f>
        <v>7</v>
      </c>
      <c r="D12" s="15">
        <f t="shared" si="2"/>
        <v>8</v>
      </c>
      <c r="E12" s="15">
        <f t="shared" si="2"/>
        <v>8</v>
      </c>
      <c r="F12" s="33">
        <f t="shared" si="2"/>
        <v>8</v>
      </c>
      <c r="G12" s="33">
        <f t="shared" si="2"/>
        <v>8</v>
      </c>
      <c r="H12" s="33">
        <f t="shared" si="2"/>
        <v>7</v>
      </c>
      <c r="I12" s="33">
        <f t="shared" si="2"/>
        <v>7</v>
      </c>
    </row>
    <row r="13" spans="1:9">
      <c r="A13" s="12" t="s">
        <v>11</v>
      </c>
      <c r="B13" s="15">
        <f>B11/SQRT(B12)</f>
        <v>0.74505458341005382</v>
      </c>
      <c r="C13" s="15">
        <f t="shared" ref="C13:I13" si="3">C11/SQRT(C12)</f>
        <v>0.10913848044322599</v>
      </c>
      <c r="D13" s="15">
        <f t="shared" si="3"/>
        <v>0.36169154408764914</v>
      </c>
      <c r="E13" s="15">
        <f t="shared" si="3"/>
        <v>0.33087613868823912</v>
      </c>
      <c r="F13" s="33">
        <f t="shared" si="3"/>
        <v>102.63341556310478</v>
      </c>
      <c r="G13" s="33">
        <f t="shared" si="3"/>
        <v>373.86353152054619</v>
      </c>
      <c r="H13" s="33">
        <f t="shared" si="3"/>
        <v>668.60149798399209</v>
      </c>
      <c r="I13" s="33">
        <f t="shared" si="3"/>
        <v>228.20397739037568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ECF01-EAFD-42EE-829F-E3A9B118B7BD}">
  <dimension ref="A1:J14"/>
  <sheetViews>
    <sheetView workbookViewId="0">
      <selection sqref="A1:I1"/>
    </sheetView>
  </sheetViews>
  <sheetFormatPr defaultRowHeight="15"/>
  <cols>
    <col min="2" max="5" width="9.140625" style="1"/>
    <col min="6" max="9" width="9.140625" style="22"/>
  </cols>
  <sheetData>
    <row r="1" spans="1:10">
      <c r="A1" t="s">
        <v>0</v>
      </c>
      <c r="B1" s="1" t="s">
        <v>101</v>
      </c>
      <c r="C1" s="1" t="s">
        <v>103</v>
      </c>
      <c r="D1" s="1" t="s">
        <v>104</v>
      </c>
      <c r="E1" s="1" t="s">
        <v>105</v>
      </c>
      <c r="F1" s="22" t="s">
        <v>95</v>
      </c>
      <c r="G1" s="22" t="s">
        <v>102</v>
      </c>
      <c r="H1" s="22" t="s">
        <v>106</v>
      </c>
      <c r="I1" s="22" t="s">
        <v>107</v>
      </c>
      <c r="J1" s="13"/>
    </row>
    <row r="2" spans="1:10">
      <c r="A2" s="13" t="s">
        <v>68</v>
      </c>
      <c r="B2" s="13">
        <v>4.0822719774888414</v>
      </c>
      <c r="C2" s="13">
        <v>2.6820388629684508</v>
      </c>
      <c r="D2" s="13">
        <v>0.92464310649125914</v>
      </c>
      <c r="E2" s="13">
        <v>1.6868314103899602</v>
      </c>
      <c r="F2" s="34">
        <v>162.08951479534576</v>
      </c>
      <c r="G2" s="34">
        <v>2946.13868669679</v>
      </c>
      <c r="H2" s="34">
        <v>7413.6034180817214</v>
      </c>
      <c r="I2" s="34">
        <v>1199.22055826516</v>
      </c>
      <c r="J2" s="14"/>
    </row>
    <row r="3" spans="1:10">
      <c r="A3" s="13" t="s">
        <v>69</v>
      </c>
      <c r="B3" s="13">
        <v>3.4086469047156998</v>
      </c>
      <c r="C3" s="13">
        <v>2.1500260567861758</v>
      </c>
      <c r="D3" s="13">
        <v>1.9333753790980468</v>
      </c>
      <c r="E3" s="13">
        <v>0.72489581131386105</v>
      </c>
      <c r="F3" s="34">
        <v>140.97930899867782</v>
      </c>
      <c r="G3" s="34">
        <v>741.86480925993033</v>
      </c>
      <c r="H3" s="34">
        <v>1193.570564149778</v>
      </c>
      <c r="I3" s="34">
        <v>1842.5423370982937</v>
      </c>
      <c r="J3" s="14"/>
    </row>
    <row r="4" spans="1:10">
      <c r="A4" s="13" t="s">
        <v>70</v>
      </c>
      <c r="B4" s="13">
        <v>1.1018794876770814</v>
      </c>
      <c r="C4" s="13">
        <v>2.7391082218253238</v>
      </c>
      <c r="D4" s="13">
        <v>2.1691100964710772</v>
      </c>
      <c r="E4" s="13">
        <v>0.50856108227113916</v>
      </c>
      <c r="F4" s="34">
        <v>236.16215345264456</v>
      </c>
      <c r="G4" s="34">
        <v>363.67572655530802</v>
      </c>
      <c r="H4" s="34">
        <v>2832.1220209436724</v>
      </c>
      <c r="I4" s="34"/>
      <c r="J4" s="14"/>
    </row>
    <row r="5" spans="1:10">
      <c r="A5" s="13" t="s">
        <v>71</v>
      </c>
      <c r="B5" s="13">
        <v>3.7124412963322335</v>
      </c>
      <c r="C5" s="13">
        <v>2.9753111741848821</v>
      </c>
      <c r="D5" s="13">
        <v>2.0421583781212624</v>
      </c>
      <c r="E5" s="13">
        <v>1.5591188503392315</v>
      </c>
      <c r="F5" s="34">
        <v>252.70228496509694</v>
      </c>
      <c r="G5" s="34">
        <v>1159.0223935074166</v>
      </c>
      <c r="H5" s="34">
        <v>2206.3902753280308</v>
      </c>
      <c r="I5" s="34">
        <v>39.069111523031722</v>
      </c>
      <c r="J5" s="14"/>
    </row>
    <row r="6" spans="1:10">
      <c r="A6" s="13" t="s">
        <v>72</v>
      </c>
      <c r="B6" s="13">
        <v>2.8726901804773917</v>
      </c>
      <c r="C6" s="13">
        <v>1.5871004022801993</v>
      </c>
      <c r="D6" s="13">
        <v>0.34887086856752941</v>
      </c>
      <c r="E6" s="13">
        <v>1.7415686361675118</v>
      </c>
      <c r="F6" s="34">
        <v>121.50738127095552</v>
      </c>
      <c r="G6" s="34">
        <v>752.05471434819503</v>
      </c>
      <c r="H6" s="34">
        <v>2317.0437478253361</v>
      </c>
      <c r="I6" s="34">
        <v>1708.2469589599896</v>
      </c>
      <c r="J6" s="14"/>
    </row>
    <row r="7" spans="1:10">
      <c r="A7" s="13" t="s">
        <v>73</v>
      </c>
      <c r="B7" s="13"/>
      <c r="C7" s="13">
        <v>2.4351144976358063</v>
      </c>
      <c r="D7" s="13">
        <v>5.8164717812905318</v>
      </c>
      <c r="E7" s="13">
        <v>1.6362022895799457</v>
      </c>
      <c r="F7" s="34">
        <v>63.100044635213472</v>
      </c>
      <c r="G7" s="34">
        <v>1739.4303069120033</v>
      </c>
      <c r="H7" s="34">
        <v>6473.797536746074</v>
      </c>
      <c r="I7" s="34">
        <v>2645.814774155494</v>
      </c>
      <c r="J7" s="14"/>
    </row>
    <row r="8" spans="1:10">
      <c r="A8" s="13" t="s">
        <v>74</v>
      </c>
      <c r="B8" s="13">
        <v>4.5507990490976136</v>
      </c>
      <c r="C8" s="13">
        <v>2.0318480397691561</v>
      </c>
      <c r="D8" s="13">
        <v>4.6058719298810811</v>
      </c>
      <c r="E8" s="13">
        <v>1.8166832587385338</v>
      </c>
      <c r="F8" s="34"/>
      <c r="G8" s="34">
        <v>1237.2781381085729</v>
      </c>
      <c r="H8" s="34">
        <v>2499.3249753094001</v>
      </c>
      <c r="I8" s="34">
        <v>2063.2961487019779</v>
      </c>
      <c r="J8" s="14"/>
    </row>
    <row r="9" spans="1:10">
      <c r="A9" s="13" t="s">
        <v>75</v>
      </c>
      <c r="B9" s="13">
        <v>2.7177745973219483</v>
      </c>
      <c r="C9" s="13">
        <v>1.5989506534052964</v>
      </c>
      <c r="D9" s="13">
        <v>2.1694568678571482</v>
      </c>
      <c r="E9" s="13">
        <v>0.80403362913949095</v>
      </c>
      <c r="F9" s="34">
        <v>364.51471406848117</v>
      </c>
      <c r="G9" s="34">
        <v>2210.1567614130558</v>
      </c>
      <c r="H9" s="34">
        <v>1846.5855085647956</v>
      </c>
      <c r="I9" s="34">
        <v>205.63827513361682</v>
      </c>
      <c r="J9" s="14"/>
    </row>
    <row r="10" spans="1:10">
      <c r="A10" s="15" t="s">
        <v>9</v>
      </c>
      <c r="B10" s="15">
        <f>AVERAGE(B2:B9)</f>
        <v>3.2066433561586871</v>
      </c>
      <c r="C10" s="15">
        <f t="shared" ref="C10:I10" si="0">AVERAGE(C2:C9)</f>
        <v>2.2749372386069115</v>
      </c>
      <c r="D10" s="15">
        <f t="shared" si="0"/>
        <v>2.5012448009722421</v>
      </c>
      <c r="E10" s="15">
        <f t="shared" si="0"/>
        <v>1.3097368709924593</v>
      </c>
      <c r="F10" s="33">
        <f t="shared" si="0"/>
        <v>191.57934316948791</v>
      </c>
      <c r="G10" s="33">
        <f t="shared" si="0"/>
        <v>1393.7026921001591</v>
      </c>
      <c r="H10" s="33">
        <f t="shared" si="0"/>
        <v>3347.8047558686012</v>
      </c>
      <c r="I10" s="33">
        <f t="shared" si="0"/>
        <v>1386.2611662625091</v>
      </c>
      <c r="J10" s="12"/>
    </row>
    <row r="11" spans="1:10">
      <c r="A11" s="15" t="s">
        <v>84</v>
      </c>
      <c r="B11" s="15">
        <f>STDEV(B2:B9)</f>
        <v>1.1292080800459183</v>
      </c>
      <c r="C11" s="15">
        <f t="shared" ref="C11:I11" si="1">STDEV(C2:C9)</f>
        <v>0.52128130284666896</v>
      </c>
      <c r="D11" s="15">
        <f t="shared" si="1"/>
        <v>1.8241320616801262</v>
      </c>
      <c r="E11" s="15">
        <f t="shared" si="1"/>
        <v>0.53373376517332272</v>
      </c>
      <c r="F11" s="33">
        <f t="shared" si="1"/>
        <v>100.39696785449391</v>
      </c>
      <c r="G11" s="33">
        <f t="shared" si="1"/>
        <v>859.67486665497165</v>
      </c>
      <c r="H11" s="33">
        <f t="shared" si="1"/>
        <v>2284.9843920131343</v>
      </c>
      <c r="I11" s="33">
        <f t="shared" si="1"/>
        <v>966.13491540709845</v>
      </c>
      <c r="J11" s="12"/>
    </row>
    <row r="12" spans="1:10">
      <c r="A12" s="15" t="s">
        <v>12</v>
      </c>
      <c r="B12" s="15">
        <f>COUNT(B2:B9)</f>
        <v>7</v>
      </c>
      <c r="C12" s="15">
        <f t="shared" ref="C12:I12" si="2">COUNT(C2:C9)</f>
        <v>8</v>
      </c>
      <c r="D12" s="15">
        <f t="shared" si="2"/>
        <v>8</v>
      </c>
      <c r="E12" s="15">
        <f t="shared" si="2"/>
        <v>8</v>
      </c>
      <c r="F12" s="33">
        <f t="shared" si="2"/>
        <v>7</v>
      </c>
      <c r="G12" s="33">
        <f t="shared" si="2"/>
        <v>8</v>
      </c>
      <c r="H12" s="33">
        <f t="shared" si="2"/>
        <v>8</v>
      </c>
      <c r="I12" s="33">
        <f t="shared" si="2"/>
        <v>7</v>
      </c>
      <c r="J12" s="12"/>
    </row>
    <row r="13" spans="1:10">
      <c r="A13" s="15" t="s">
        <v>11</v>
      </c>
      <c r="B13" s="15">
        <f>B11/SQRT(B12)</f>
        <v>0.42680053689231678</v>
      </c>
      <c r="C13" s="15">
        <f t="shared" ref="C13:I13" si="3">C11/SQRT(C12)</f>
        <v>0.18430077207431897</v>
      </c>
      <c r="D13" s="15">
        <f t="shared" si="3"/>
        <v>0.64492807529690732</v>
      </c>
      <c r="E13" s="15">
        <f t="shared" si="3"/>
        <v>0.18870338235114242</v>
      </c>
      <c r="F13" s="33">
        <f t="shared" si="3"/>
        <v>37.946487046848112</v>
      </c>
      <c r="G13" s="33">
        <f t="shared" si="3"/>
        <v>303.94096391368572</v>
      </c>
      <c r="H13" s="33">
        <f t="shared" si="3"/>
        <v>807.8639792489538</v>
      </c>
      <c r="I13" s="33">
        <f t="shared" si="3"/>
        <v>365.16467415765828</v>
      </c>
      <c r="J13" s="12"/>
    </row>
    <row r="14" spans="1:10">
      <c r="B14" s="21"/>
      <c r="C14" s="21"/>
      <c r="D14" s="21"/>
      <c r="E14" s="21"/>
      <c r="F14" s="23"/>
      <c r="G14" s="23"/>
      <c r="H14" s="23"/>
      <c r="I14" s="2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E9E77-4DA2-4D44-8381-1EFF431497DE}">
  <dimension ref="A1:J13"/>
  <sheetViews>
    <sheetView workbookViewId="0">
      <selection sqref="A1:I1"/>
    </sheetView>
  </sheetViews>
  <sheetFormatPr defaultRowHeight="15"/>
  <cols>
    <col min="2" max="2" width="13.28515625" customWidth="1"/>
    <col min="6" max="9" width="9.140625" style="22"/>
  </cols>
  <sheetData>
    <row r="1" spans="1:10">
      <c r="A1" t="s">
        <v>0</v>
      </c>
      <c r="B1" s="1" t="s">
        <v>101</v>
      </c>
      <c r="C1" s="1" t="s">
        <v>103</v>
      </c>
      <c r="D1" s="1" t="s">
        <v>104</v>
      </c>
      <c r="E1" s="1" t="s">
        <v>105</v>
      </c>
      <c r="F1" s="22" t="s">
        <v>95</v>
      </c>
      <c r="G1" s="22" t="s">
        <v>102</v>
      </c>
      <c r="H1" s="22" t="s">
        <v>106</v>
      </c>
      <c r="I1" s="22" t="s">
        <v>107</v>
      </c>
      <c r="J1" s="13"/>
    </row>
    <row r="2" spans="1:10">
      <c r="A2" s="13" t="s">
        <v>76</v>
      </c>
      <c r="B2" s="13">
        <v>0.60271977488841455</v>
      </c>
      <c r="C2" s="13">
        <v>1.6948564527611827</v>
      </c>
      <c r="D2" s="13">
        <v>1.3077437304447805</v>
      </c>
      <c r="E2" s="13">
        <v>0.93017111944081143</v>
      </c>
      <c r="F2" s="34">
        <v>236.96846147732825</v>
      </c>
      <c r="G2" s="34">
        <v>1942.719534111355</v>
      </c>
      <c r="H2" s="34"/>
      <c r="I2" s="34">
        <v>1222.5028964326682</v>
      </c>
      <c r="J2" s="13"/>
    </row>
    <row r="3" spans="1:10">
      <c r="A3" s="13" t="s">
        <v>77</v>
      </c>
      <c r="B3" s="13">
        <v>0.42982534445953818</v>
      </c>
      <c r="C3" s="13">
        <v>2.6152587894261514</v>
      </c>
      <c r="D3" s="13">
        <v>0.53742251010927788</v>
      </c>
      <c r="E3" s="13">
        <v>0.22741748834131267</v>
      </c>
      <c r="F3" s="34">
        <v>171.59175425382077</v>
      </c>
      <c r="G3" s="34">
        <v>438.68913347435495</v>
      </c>
      <c r="H3" s="34">
        <v>326.53302889539145</v>
      </c>
      <c r="I3" s="34">
        <v>2795.4534511695497</v>
      </c>
      <c r="J3" s="13"/>
    </row>
    <row r="4" spans="1:10">
      <c r="A4" s="13" t="s">
        <v>78</v>
      </c>
      <c r="B4" s="13">
        <v>0.12462885697651853</v>
      </c>
      <c r="C4" s="13">
        <v>2.9815298391983061</v>
      </c>
      <c r="D4" s="13">
        <v>0.54829348341150774</v>
      </c>
      <c r="E4" s="13">
        <v>0.43712848371443841</v>
      </c>
      <c r="F4" s="34">
        <v>35.825768624057702</v>
      </c>
      <c r="G4" s="34">
        <v>178.57087903242387</v>
      </c>
      <c r="H4" s="34">
        <v>530.82371045071682</v>
      </c>
      <c r="I4" s="34">
        <v>3330.5256006199847</v>
      </c>
      <c r="J4" s="13"/>
    </row>
    <row r="5" spans="1:10">
      <c r="A5" s="13" t="s">
        <v>79</v>
      </c>
      <c r="B5" s="13">
        <v>0.40165243547448093</v>
      </c>
      <c r="C5" s="13">
        <v>2.4405584681821226</v>
      </c>
      <c r="D5" s="13">
        <v>0.85131146761567766</v>
      </c>
      <c r="E5" s="13">
        <v>1.6911149582611877</v>
      </c>
      <c r="F5" s="34">
        <v>111.08216718858372</v>
      </c>
      <c r="G5" s="34">
        <v>588.953244242501</v>
      </c>
      <c r="H5" s="34">
        <v>2138.5811315848423</v>
      </c>
      <c r="I5" s="34">
        <v>251.22357870647551</v>
      </c>
      <c r="J5" s="13"/>
    </row>
    <row r="6" spans="1:10">
      <c r="A6" s="13" t="s">
        <v>80</v>
      </c>
      <c r="B6" s="13">
        <v>1.6365214438191344</v>
      </c>
      <c r="C6" s="13">
        <v>1.8470497903228016</v>
      </c>
      <c r="D6" s="13">
        <v>0.38014099893266678</v>
      </c>
      <c r="E6" s="13">
        <v>2.078939320198629</v>
      </c>
      <c r="F6" s="34">
        <v>187.62513785568004</v>
      </c>
      <c r="G6" s="34">
        <v>1083.1074721469681</v>
      </c>
      <c r="H6" s="34">
        <v>2022.4483059600391</v>
      </c>
      <c r="I6" s="34">
        <v>400.13247546567266</v>
      </c>
      <c r="J6" s="13"/>
    </row>
    <row r="7" spans="1:10">
      <c r="A7" s="13" t="s">
        <v>81</v>
      </c>
      <c r="B7" s="13">
        <v>1.1373821075101882</v>
      </c>
      <c r="C7" s="13">
        <v>2.0230407279411389</v>
      </c>
      <c r="D7" s="13">
        <v>1.2938759042031305</v>
      </c>
      <c r="E7" s="13">
        <v>1.5413265064029378</v>
      </c>
      <c r="F7" s="34">
        <v>174.46837898865516</v>
      </c>
      <c r="G7" s="34">
        <v>3092.5083476524346</v>
      </c>
      <c r="H7" s="34">
        <v>1820.3612076125407</v>
      </c>
      <c r="I7" s="34">
        <v>1932.3365564063979</v>
      </c>
      <c r="J7" s="13"/>
    </row>
    <row r="8" spans="1:10">
      <c r="A8" s="13" t="s">
        <v>82</v>
      </c>
      <c r="B8" s="13">
        <v>2.2029943722103629</v>
      </c>
      <c r="C8" s="13">
        <v>1.9354732504684571</v>
      </c>
      <c r="D8" s="13">
        <v>2.7556387413265515</v>
      </c>
      <c r="E8" s="13">
        <v>0.74121531479801861</v>
      </c>
      <c r="F8" s="34">
        <v>461.03916614160664</v>
      </c>
      <c r="G8" s="34">
        <v>3128.6737836229422</v>
      </c>
      <c r="H8" s="34">
        <v>2987.6781138692299</v>
      </c>
      <c r="I8" s="34">
        <v>2190.5328659589582</v>
      </c>
      <c r="J8" s="13"/>
    </row>
    <row r="9" spans="1:10">
      <c r="A9" s="13" t="s">
        <v>83</v>
      </c>
      <c r="B9" s="13">
        <v>2.0133349505142637</v>
      </c>
      <c r="C9" s="13">
        <v>1.0683623390871912</v>
      </c>
      <c r="D9" s="13">
        <v>4.1484290517869606</v>
      </c>
      <c r="E9" s="13">
        <v>0.87500099200605241</v>
      </c>
      <c r="F9" s="34">
        <v>291.48961733791407</v>
      </c>
      <c r="G9" s="34">
        <v>1951.0096756800074</v>
      </c>
      <c r="H9" s="34">
        <v>1819.092503427009</v>
      </c>
      <c r="I9" s="34">
        <v>950.93543701452029</v>
      </c>
      <c r="J9" s="13"/>
    </row>
    <row r="10" spans="1:10">
      <c r="A10" s="15" t="s">
        <v>9</v>
      </c>
      <c r="B10" s="15">
        <f>AVERAGE(B2:B9)</f>
        <v>1.0686324107316125</v>
      </c>
      <c r="C10" s="15">
        <f t="shared" ref="C10:I10" si="0">AVERAGE(C2:C9)</f>
        <v>2.0757662071734191</v>
      </c>
      <c r="D10" s="15">
        <f t="shared" si="0"/>
        <v>1.4778569859788191</v>
      </c>
      <c r="E10" s="15">
        <f t="shared" si="0"/>
        <v>1.0652892728954235</v>
      </c>
      <c r="F10" s="33">
        <f t="shared" si="0"/>
        <v>208.7613064834558</v>
      </c>
      <c r="G10" s="33">
        <f>AVERAGE(G2:G9)</f>
        <v>1550.5290087453732</v>
      </c>
      <c r="H10" s="33">
        <f t="shared" si="0"/>
        <v>1663.6454288285386</v>
      </c>
      <c r="I10" s="33">
        <f t="shared" si="0"/>
        <v>1634.2053577217785</v>
      </c>
      <c r="J10" s="12"/>
    </row>
    <row r="11" spans="1:10">
      <c r="A11" s="15" t="s">
        <v>84</v>
      </c>
      <c r="B11" s="15">
        <f>STDEV(B2:B9)</f>
        <v>0.79889374155620263</v>
      </c>
      <c r="C11" s="15">
        <f t="shared" ref="C11:I11" si="1">STDEV(C2:C9)</f>
        <v>0.59513041556767099</v>
      </c>
      <c r="D11" s="15">
        <f t="shared" si="1"/>
        <v>1.3187393284410962</v>
      </c>
      <c r="E11" s="15">
        <f t="shared" si="1"/>
        <v>0.64385682021004254</v>
      </c>
      <c r="F11" s="33">
        <f t="shared" si="1"/>
        <v>127.46762508006331</v>
      </c>
      <c r="G11" s="33">
        <f t="shared" si="1"/>
        <v>1161.5265353680238</v>
      </c>
      <c r="H11" s="33">
        <f t="shared" si="1"/>
        <v>933.38489930030869</v>
      </c>
      <c r="I11" s="33">
        <f t="shared" si="1"/>
        <v>1114.5987868822619</v>
      </c>
      <c r="J11" s="12"/>
    </row>
    <row r="12" spans="1:10">
      <c r="A12" s="15" t="s">
        <v>12</v>
      </c>
      <c r="B12" s="15">
        <f>COUNT(B2:B9)</f>
        <v>8</v>
      </c>
      <c r="C12" s="15">
        <f t="shared" ref="C12:I12" si="2">COUNT(C2:C9)</f>
        <v>8</v>
      </c>
      <c r="D12" s="15">
        <f t="shared" si="2"/>
        <v>8</v>
      </c>
      <c r="E12" s="15">
        <f t="shared" si="2"/>
        <v>8</v>
      </c>
      <c r="F12" s="33">
        <f t="shared" si="2"/>
        <v>8</v>
      </c>
      <c r="G12" s="33">
        <f t="shared" si="2"/>
        <v>8</v>
      </c>
      <c r="H12" s="33">
        <f t="shared" si="2"/>
        <v>7</v>
      </c>
      <c r="I12" s="33">
        <f t="shared" si="2"/>
        <v>8</v>
      </c>
      <c r="J12" s="12"/>
    </row>
    <row r="13" spans="1:10">
      <c r="A13" s="15" t="s">
        <v>11</v>
      </c>
      <c r="B13" s="15">
        <f>B11/SQRT(B12)</f>
        <v>0.28245159105094197</v>
      </c>
      <c r="C13" s="15">
        <f t="shared" ref="C13:I13" si="3">C11/SQRT(C12)</f>
        <v>0.21041037626913409</v>
      </c>
      <c r="D13" s="15">
        <f t="shared" si="3"/>
        <v>0.46624476087904637</v>
      </c>
      <c r="E13" s="15">
        <f t="shared" si="3"/>
        <v>0.22763776184186441</v>
      </c>
      <c r="F13" s="33">
        <f t="shared" si="3"/>
        <v>45.066611037928602</v>
      </c>
      <c r="G13" s="33">
        <f t="shared" si="3"/>
        <v>410.66164484342289</v>
      </c>
      <c r="H13" s="33">
        <f t="shared" si="3"/>
        <v>352.78633157881177</v>
      </c>
      <c r="I13" s="33">
        <f t="shared" si="3"/>
        <v>394.07018025337345</v>
      </c>
      <c r="J13" s="12"/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02074-49C0-4A57-A6BF-5518FEFD5FB8}">
  <dimension ref="A1:H18"/>
  <sheetViews>
    <sheetView workbookViewId="0">
      <selection activeCell="H1" sqref="H1"/>
    </sheetView>
  </sheetViews>
  <sheetFormatPr defaultRowHeight="15"/>
  <cols>
    <col min="2" max="8" width="9.140625" style="1"/>
  </cols>
  <sheetData>
    <row r="1" spans="1:8">
      <c r="B1" s="1" t="s">
        <v>109</v>
      </c>
      <c r="D1" s="1" t="s">
        <v>109</v>
      </c>
      <c r="F1" s="1" t="s">
        <v>109</v>
      </c>
      <c r="H1" s="1" t="s">
        <v>109</v>
      </c>
    </row>
    <row r="2" spans="1:8">
      <c r="A2" t="s">
        <v>23</v>
      </c>
      <c r="B2" s="1">
        <v>2.9001468428781205</v>
      </c>
      <c r="C2" s="1" t="s">
        <v>60</v>
      </c>
      <c r="D2" s="1">
        <v>29.478707782672544</v>
      </c>
      <c r="E2" s="1" t="s">
        <v>68</v>
      </c>
      <c r="F2" s="1">
        <v>14.261744966442954</v>
      </c>
      <c r="G2" s="1" t="s">
        <v>76</v>
      </c>
      <c r="H2" s="1">
        <v>39.168530947054435</v>
      </c>
    </row>
    <row r="3" spans="1:8">
      <c r="A3" t="s">
        <v>24</v>
      </c>
      <c r="B3" s="1">
        <v>2.2026431718061676</v>
      </c>
      <c r="C3" s="1" t="s">
        <v>61</v>
      </c>
      <c r="D3" s="1">
        <v>7.8744493392070485</v>
      </c>
      <c r="E3" s="1" t="s">
        <v>69</v>
      </c>
      <c r="F3" s="1">
        <v>9.5637583892617464</v>
      </c>
      <c r="G3" s="1" t="s">
        <v>77</v>
      </c>
      <c r="H3" s="1">
        <v>30.145413870246085</v>
      </c>
    </row>
    <row r="4" spans="1:8">
      <c r="A4" t="s">
        <v>25</v>
      </c>
      <c r="B4" s="1">
        <v>1.8355359765051398</v>
      </c>
      <c r="C4" s="1" t="s">
        <v>62</v>
      </c>
      <c r="D4" s="1">
        <v>16.152716593245231</v>
      </c>
      <c r="E4" s="1" t="s">
        <v>70</v>
      </c>
      <c r="F4" s="1">
        <v>11.577181208053691</v>
      </c>
      <c r="G4" s="1" t="s">
        <v>78</v>
      </c>
    </row>
    <row r="5" spans="1:8">
      <c r="A5" t="s">
        <v>26</v>
      </c>
      <c r="B5" s="1">
        <v>1.3399412628487519</v>
      </c>
      <c r="C5" s="1" t="s">
        <v>63</v>
      </c>
      <c r="D5" s="1">
        <v>15.950807635829662</v>
      </c>
      <c r="E5" s="1" t="s">
        <v>71</v>
      </c>
      <c r="F5" s="1">
        <v>9.7315436241610715</v>
      </c>
      <c r="G5" s="1" t="s">
        <v>79</v>
      </c>
      <c r="H5" s="1">
        <v>41.424310216256522</v>
      </c>
    </row>
    <row r="6" spans="1:8">
      <c r="A6" t="s">
        <v>27</v>
      </c>
      <c r="B6" s="1">
        <v>1.3766519823788548</v>
      </c>
      <c r="C6" s="1" t="s">
        <v>64</v>
      </c>
      <c r="D6" s="1">
        <v>8.8839941262848754</v>
      </c>
      <c r="E6" s="1" t="s">
        <v>72</v>
      </c>
      <c r="F6" s="1">
        <v>8.9485458612975393</v>
      </c>
      <c r="G6" s="1" t="s">
        <v>80</v>
      </c>
      <c r="H6" s="1">
        <v>38.963460104399708</v>
      </c>
    </row>
    <row r="7" spans="1:8">
      <c r="A7" t="s">
        <v>28</v>
      </c>
      <c r="B7" s="1">
        <v>2.1108663729809107</v>
      </c>
      <c r="C7" s="1" t="s">
        <v>65</v>
      </c>
      <c r="D7" s="1">
        <v>13.12408223201175</v>
      </c>
      <c r="E7" s="1" t="s">
        <v>73</v>
      </c>
      <c r="F7" s="1">
        <v>9.0604026845637584</v>
      </c>
      <c r="G7" s="1" t="s">
        <v>81</v>
      </c>
      <c r="H7" s="1">
        <v>38.758389261744973</v>
      </c>
    </row>
    <row r="8" spans="1:8">
      <c r="A8" t="s">
        <v>29</v>
      </c>
      <c r="B8" s="1">
        <v>1.8906020558002941</v>
      </c>
      <c r="C8" s="1" t="s">
        <v>66</v>
      </c>
      <c r="D8" s="1">
        <v>22.008076358296623</v>
      </c>
      <c r="E8" s="1" t="s">
        <v>74</v>
      </c>
      <c r="F8" s="1">
        <v>12.975391498881434</v>
      </c>
      <c r="G8" s="1" t="s">
        <v>82</v>
      </c>
      <c r="H8" s="1">
        <v>44.295302013422827</v>
      </c>
    </row>
    <row r="9" spans="1:8">
      <c r="A9" t="s">
        <v>56</v>
      </c>
      <c r="B9" s="1">
        <v>1.8538913362701912</v>
      </c>
      <c r="C9" s="1" t="s">
        <v>67</v>
      </c>
      <c r="D9" s="1">
        <v>14.537444933920705</v>
      </c>
      <c r="E9" s="1" t="s">
        <v>75</v>
      </c>
      <c r="F9" s="1">
        <v>11.744966442953018</v>
      </c>
      <c r="G9" s="1" t="s">
        <v>83</v>
      </c>
      <c r="H9" s="1">
        <v>27.684563758389263</v>
      </c>
    </row>
    <row r="10" spans="1:8">
      <c r="A10" t="s">
        <v>9</v>
      </c>
      <c r="B10" s="1">
        <f>AVERAGE(B2:B9)</f>
        <v>1.9387848751835537</v>
      </c>
      <c r="D10" s="1">
        <f t="shared" ref="D10:H10" si="0">AVERAGE(D2:D9)</f>
        <v>16.001284875183554</v>
      </c>
      <c r="F10" s="1">
        <f t="shared" si="0"/>
        <v>10.982941834451902</v>
      </c>
      <c r="H10" s="1">
        <f t="shared" si="0"/>
        <v>37.205710024501975</v>
      </c>
    </row>
    <row r="11" spans="1:8">
      <c r="A11" t="s">
        <v>10</v>
      </c>
      <c r="B11" s="1">
        <f>STDEV(B2:B9)</f>
        <v>0.49544294306477171</v>
      </c>
      <c r="D11" s="1">
        <f t="shared" ref="D11:F11" si="1">STDEV(D2:D9)</f>
        <v>7.0190593338273075</v>
      </c>
      <c r="F11" s="1">
        <f t="shared" si="1"/>
        <v>1.966476561590726</v>
      </c>
      <c r="H11" s="1">
        <f>STDEV(H2:H9)</f>
        <v>6.0264980749590134</v>
      </c>
    </row>
    <row r="12" spans="1:8">
      <c r="A12" t="s">
        <v>12</v>
      </c>
      <c r="B12" s="1">
        <f>COUNT(B2:B9)</f>
        <v>8</v>
      </c>
      <c r="D12" s="1">
        <f t="shared" ref="D12:H12" si="2">COUNT(D2:D9)</f>
        <v>8</v>
      </c>
      <c r="F12" s="1">
        <f t="shared" si="2"/>
        <v>8</v>
      </c>
      <c r="H12" s="1">
        <f t="shared" si="2"/>
        <v>7</v>
      </c>
    </row>
    <row r="13" spans="1:8">
      <c r="A13" t="s">
        <v>11</v>
      </c>
      <c r="B13" s="1">
        <f>B11/SQRT(B12)</f>
        <v>0.17516553236606031</v>
      </c>
      <c r="D13" s="1">
        <f t="shared" ref="D13:H13" si="3">D11/SQRT(D12)</f>
        <v>2.48161222625001</v>
      </c>
      <c r="F13" s="1">
        <f t="shared" si="3"/>
        <v>0.69525445587260393</v>
      </c>
      <c r="H13" s="1">
        <f t="shared" si="3"/>
        <v>2.2778021689930057</v>
      </c>
    </row>
    <row r="15" spans="1:8">
      <c r="A15" t="s">
        <v>57</v>
      </c>
    </row>
    <row r="16" spans="1:8">
      <c r="A16" t="s">
        <v>85</v>
      </c>
    </row>
    <row r="17" spans="1:1">
      <c r="A17" t="s">
        <v>86</v>
      </c>
    </row>
    <row r="18" spans="1:1">
      <c r="A18" t="s">
        <v>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437F9-E75B-4BF0-8ADD-F91D89FCF7EE}">
  <dimension ref="A1:H18"/>
  <sheetViews>
    <sheetView workbookViewId="0">
      <selection activeCell="O25" sqref="O25"/>
    </sheetView>
  </sheetViews>
  <sheetFormatPr defaultRowHeight="15"/>
  <cols>
    <col min="2" max="8" width="9.140625" style="1"/>
  </cols>
  <sheetData>
    <row r="1" spans="1:8">
      <c r="B1" s="1" t="s">
        <v>108</v>
      </c>
      <c r="D1" s="1" t="s">
        <v>108</v>
      </c>
      <c r="F1" s="1" t="s">
        <v>108</v>
      </c>
      <c r="H1" s="1" t="s">
        <v>108</v>
      </c>
    </row>
    <row r="2" spans="1:8">
      <c r="A2" t="s">
        <v>23</v>
      </c>
      <c r="B2" s="1">
        <v>1.8947368421052626</v>
      </c>
      <c r="C2" s="1" t="s">
        <v>60</v>
      </c>
      <c r="D2" s="1">
        <v>33.87417218543046</v>
      </c>
      <c r="E2" s="1" t="s">
        <v>68</v>
      </c>
      <c r="F2" s="1">
        <v>29.963877182420227</v>
      </c>
      <c r="G2" s="1" t="s">
        <v>76</v>
      </c>
      <c r="H2" s="1">
        <v>20.662251655629138</v>
      </c>
    </row>
    <row r="3" spans="1:8">
      <c r="A3" t="s">
        <v>24</v>
      </c>
      <c r="B3" s="1">
        <v>1.309597523219814</v>
      </c>
      <c r="C3" s="1" t="s">
        <v>61</v>
      </c>
      <c r="D3" s="1">
        <v>21.059602649006621</v>
      </c>
      <c r="E3" s="1" t="s">
        <v>69</v>
      </c>
      <c r="F3" s="1">
        <v>40.71041541240217</v>
      </c>
      <c r="G3" s="1" t="s">
        <v>77</v>
      </c>
      <c r="H3" s="1">
        <v>27.41721854304636</v>
      </c>
    </row>
    <row r="4" spans="1:8">
      <c r="A4" t="s">
        <v>25</v>
      </c>
      <c r="B4" s="1">
        <v>3.0928792569659436</v>
      </c>
      <c r="C4" s="1" t="s">
        <v>62</v>
      </c>
      <c r="D4" s="1">
        <v>51.258278145695371</v>
      </c>
      <c r="E4" s="1" t="s">
        <v>70</v>
      </c>
      <c r="F4" s="1">
        <v>46.842263696568338</v>
      </c>
      <c r="G4" s="1" t="s">
        <v>78</v>
      </c>
      <c r="H4" s="1">
        <v>15.894039735099341</v>
      </c>
    </row>
    <row r="5" spans="1:8">
      <c r="A5" t="s">
        <v>26</v>
      </c>
      <c r="B5" s="1">
        <v>1.7647058823529409</v>
      </c>
      <c r="C5" s="1" t="s">
        <v>63</v>
      </c>
      <c r="D5" s="1">
        <v>43.807947019867548</v>
      </c>
      <c r="E5" s="1" t="s">
        <v>71</v>
      </c>
      <c r="F5" s="1">
        <v>24.40096327513546</v>
      </c>
      <c r="G5" s="1" t="s">
        <v>79</v>
      </c>
      <c r="H5" s="1">
        <v>14.999999999999998</v>
      </c>
    </row>
    <row r="6" spans="1:8">
      <c r="A6" t="s">
        <v>27</v>
      </c>
      <c r="B6" s="1">
        <v>1.0588235294117645</v>
      </c>
      <c r="C6" s="1" t="s">
        <v>64</v>
      </c>
      <c r="D6" s="1">
        <v>19.768211920529804</v>
      </c>
      <c r="E6" s="1" t="s">
        <v>72</v>
      </c>
      <c r="F6" s="1">
        <v>45.009030704394945</v>
      </c>
      <c r="G6" s="1" t="s">
        <v>80</v>
      </c>
      <c r="H6" s="1">
        <v>11.821192052980132</v>
      </c>
    </row>
    <row r="7" spans="1:8">
      <c r="A7" t="s">
        <v>28</v>
      </c>
      <c r="B7" s="1">
        <v>2.6563467492260053</v>
      </c>
      <c r="C7" s="1" t="s">
        <v>65</v>
      </c>
      <c r="D7" s="1">
        <v>22.251655629139076</v>
      </c>
      <c r="E7" s="1" t="s">
        <v>73</v>
      </c>
      <c r="F7" s="1">
        <v>28.826008428657435</v>
      </c>
      <c r="G7" s="1" t="s">
        <v>81</v>
      </c>
      <c r="H7" s="1">
        <v>17.284768211920532</v>
      </c>
    </row>
    <row r="8" spans="1:8">
      <c r="A8" t="s">
        <v>29</v>
      </c>
      <c r="B8" s="1">
        <v>1.1702786377708978</v>
      </c>
      <c r="C8" s="1" t="s">
        <v>66</v>
      </c>
      <c r="D8" s="1">
        <v>24.437086092715234</v>
      </c>
      <c r="E8" s="1" t="s">
        <v>74</v>
      </c>
      <c r="F8" s="1">
        <v>40.078266104756182</v>
      </c>
      <c r="G8" s="1" t="s">
        <v>82</v>
      </c>
      <c r="H8" s="1">
        <v>23.443708609271525</v>
      </c>
    </row>
    <row r="9" spans="1:8">
      <c r="A9" t="s">
        <v>56</v>
      </c>
      <c r="B9" s="1">
        <v>0.93808049535603699</v>
      </c>
      <c r="C9" s="1" t="s">
        <v>67</v>
      </c>
      <c r="D9" s="1">
        <v>32.980132450331126</v>
      </c>
      <c r="E9" s="1" t="s">
        <v>75</v>
      </c>
      <c r="F9" s="1">
        <v>28.130644190246844</v>
      </c>
      <c r="G9" s="1" t="s">
        <v>83</v>
      </c>
      <c r="H9" s="1">
        <v>16.88741721854305</v>
      </c>
    </row>
    <row r="10" spans="1:8">
      <c r="A10" t="s">
        <v>9</v>
      </c>
      <c r="B10" s="1">
        <f>AVERAGE(B2:B9)</f>
        <v>1.7356811145510829</v>
      </c>
      <c r="D10" s="1">
        <f t="shared" ref="D10:H10" si="0">AVERAGE(D2:D9)</f>
        <v>31.179635761589406</v>
      </c>
      <c r="F10" s="1">
        <f t="shared" si="0"/>
        <v>35.495183624322699</v>
      </c>
      <c r="H10" s="1">
        <f t="shared" si="0"/>
        <v>18.55132450331126</v>
      </c>
    </row>
    <row r="11" spans="1:8">
      <c r="A11" t="s">
        <v>10</v>
      </c>
      <c r="B11" s="1">
        <f>STDEV(B2:B9)</f>
        <v>0.78479144600982509</v>
      </c>
      <c r="D11" s="1">
        <f t="shared" ref="D11:H11" si="1">STDEV(D2:D9)</f>
        <v>11.532159441276047</v>
      </c>
      <c r="F11" s="1">
        <f t="shared" si="1"/>
        <v>8.6177906932767829</v>
      </c>
      <c r="H11" s="1">
        <f t="shared" si="1"/>
        <v>5.0190496534163644</v>
      </c>
    </row>
    <row r="12" spans="1:8">
      <c r="A12" t="s">
        <v>12</v>
      </c>
      <c r="B12" s="1">
        <f>COUNT(B2:B9)</f>
        <v>8</v>
      </c>
      <c r="D12" s="1">
        <f t="shared" ref="D12:H12" si="2">COUNT(D2:D9)</f>
        <v>8</v>
      </c>
      <c r="F12" s="1">
        <f t="shared" si="2"/>
        <v>8</v>
      </c>
      <c r="H12" s="1">
        <f t="shared" si="2"/>
        <v>8</v>
      </c>
    </row>
    <row r="13" spans="1:8">
      <c r="A13" t="s">
        <v>11</v>
      </c>
      <c r="B13" s="1">
        <f>B11/SQRT(B12)</f>
        <v>0.27746567664537181</v>
      </c>
      <c r="D13" s="1">
        <f t="shared" ref="D13:H13" si="3">D11/SQRT(D12)</f>
        <v>4.0772340713253801</v>
      </c>
      <c r="F13" s="1">
        <f t="shared" si="3"/>
        <v>3.0468491190311657</v>
      </c>
      <c r="H13" s="1">
        <f t="shared" si="3"/>
        <v>1.774502022521351</v>
      </c>
    </row>
    <row r="15" spans="1:8">
      <c r="A15" t="s">
        <v>57</v>
      </c>
    </row>
    <row r="16" spans="1:8">
      <c r="A16" t="s">
        <v>85</v>
      </c>
    </row>
    <row r="17" spans="1:1">
      <c r="A17" t="s">
        <v>86</v>
      </c>
    </row>
    <row r="18" spans="1:1">
      <c r="A18" t="s">
        <v>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27"/>
  <sheetViews>
    <sheetView zoomScale="90" zoomScaleNormal="90" workbookViewId="0">
      <selection activeCell="M2" sqref="M2"/>
    </sheetView>
  </sheetViews>
  <sheetFormatPr defaultColWidth="8.85546875" defaultRowHeight="15"/>
  <cols>
    <col min="1" max="1" width="8.85546875" style="3"/>
    <col min="2" max="6" width="8.85546875" style="2"/>
    <col min="7" max="11" width="8.85546875" style="17"/>
    <col min="12" max="16384" width="8.85546875" style="3"/>
  </cols>
  <sheetData>
    <row r="1" spans="1:13">
      <c r="A1" s="2" t="s">
        <v>0</v>
      </c>
      <c r="B1" s="24" t="s">
        <v>93</v>
      </c>
      <c r="C1" s="2" t="s">
        <v>1</v>
      </c>
      <c r="D1" s="2" t="s">
        <v>2</v>
      </c>
      <c r="E1" s="2" t="s">
        <v>3</v>
      </c>
      <c r="F1" s="2" t="s">
        <v>4</v>
      </c>
      <c r="G1" s="27" t="s">
        <v>95</v>
      </c>
      <c r="H1" s="17" t="s">
        <v>5</v>
      </c>
      <c r="I1" s="17" t="s">
        <v>6</v>
      </c>
      <c r="J1" s="17" t="s">
        <v>22</v>
      </c>
      <c r="K1" s="17" t="s">
        <v>8</v>
      </c>
    </row>
    <row r="2" spans="1:13">
      <c r="A2" s="9" t="s">
        <v>37</v>
      </c>
      <c r="B2" s="2">
        <v>0.52293426850466918</v>
      </c>
      <c r="C2" s="2">
        <v>0.19076900881444708</v>
      </c>
      <c r="D2" s="2">
        <v>0.46000995576203457</v>
      </c>
      <c r="E2" s="2">
        <v>0.45891419506635245</v>
      </c>
      <c r="F2" s="2">
        <v>0.32597221148476252</v>
      </c>
      <c r="G2" s="17">
        <v>118.92380578478777</v>
      </c>
      <c r="H2" s="17">
        <v>43.372158643689048</v>
      </c>
      <c r="I2" s="17">
        <v>53.34074356950677</v>
      </c>
      <c r="J2" s="17">
        <v>2195.8167138485405</v>
      </c>
      <c r="K2" s="17">
        <v>337.72642557747537</v>
      </c>
      <c r="M2" s="9"/>
    </row>
    <row r="3" spans="1:13">
      <c r="A3" s="9" t="s">
        <v>38</v>
      </c>
      <c r="B3" s="2">
        <v>0.22534209888021989</v>
      </c>
      <c r="C3" s="2">
        <v>9.4844117765552433E-2</v>
      </c>
      <c r="D3" s="2">
        <v>0.56366813476399524</v>
      </c>
      <c r="E3" s="2">
        <v>0.90960208433751188</v>
      </c>
      <c r="F3" s="2">
        <v>0.28658211716235593</v>
      </c>
      <c r="G3" s="17">
        <v>121.90702115974634</v>
      </c>
      <c r="H3" s="17">
        <v>16.894719527899252</v>
      </c>
      <c r="I3" s="17">
        <v>58.224328845097645</v>
      </c>
      <c r="J3" s="17">
        <v>1631.2397145215918</v>
      </c>
      <c r="K3" s="17">
        <v>138.12181483140219</v>
      </c>
    </row>
    <row r="4" spans="1:13">
      <c r="A4" s="9" t="s">
        <v>39</v>
      </c>
      <c r="B4" s="16">
        <v>1.0915207988034119</v>
      </c>
      <c r="C4" s="2">
        <v>0.21892918201115172</v>
      </c>
      <c r="D4" s="2">
        <v>0.64257603728154222</v>
      </c>
      <c r="E4" s="2">
        <v>8.657955260457878E-2</v>
      </c>
      <c r="F4" s="2">
        <v>0.452663518433361</v>
      </c>
      <c r="G4" s="18">
        <v>0.57119482269851041</v>
      </c>
      <c r="H4" s="17">
        <v>32.754226640116599</v>
      </c>
      <c r="I4" s="17">
        <v>187.0763433981941</v>
      </c>
      <c r="J4" s="17">
        <v>680.10223576660962</v>
      </c>
      <c r="K4" s="17">
        <v>382.85135019442379</v>
      </c>
    </row>
    <row r="5" spans="1:13">
      <c r="A5" s="9" t="s">
        <v>40</v>
      </c>
      <c r="B5" s="2">
        <v>0.26524992925577073</v>
      </c>
      <c r="C5" s="2">
        <v>0.2832555964449332</v>
      </c>
      <c r="D5" s="2">
        <v>8.6173803560568779E-2</v>
      </c>
      <c r="F5" s="2">
        <v>0.51067724441341533</v>
      </c>
      <c r="G5" s="17">
        <v>19.443980998616912</v>
      </c>
      <c r="H5" s="17">
        <v>6.275472328147468</v>
      </c>
      <c r="I5" s="17">
        <v>144.12098552884893</v>
      </c>
      <c r="K5" s="17">
        <v>294.02134296838784</v>
      </c>
    </row>
    <row r="6" spans="1:13">
      <c r="A6" s="9" t="s">
        <v>41</v>
      </c>
      <c r="B6" s="2">
        <v>0.27347394591098351</v>
      </c>
      <c r="C6" s="2">
        <v>0.34829823231165141</v>
      </c>
      <c r="D6" s="2">
        <v>2.6750200332878449E-2</v>
      </c>
      <c r="F6" s="16"/>
      <c r="G6" s="17">
        <v>192.65601784729483</v>
      </c>
      <c r="H6" s="17">
        <v>21.561713819003966</v>
      </c>
      <c r="I6" s="17">
        <v>258.94536432147106</v>
      </c>
      <c r="K6" s="17">
        <v>179.41086665593264</v>
      </c>
    </row>
    <row r="7" spans="1:13">
      <c r="A7" s="9" t="s">
        <v>42</v>
      </c>
      <c r="B7" s="2">
        <v>0.39405192626430041</v>
      </c>
      <c r="C7" s="2">
        <v>0.19914010725652698</v>
      </c>
      <c r="D7" s="2">
        <v>0.6494939326512652</v>
      </c>
      <c r="F7" s="2">
        <v>0.3565153696125874</v>
      </c>
      <c r="G7" s="17">
        <v>104.62420221667628</v>
      </c>
      <c r="H7" s="18">
        <v>18.335771741226207</v>
      </c>
      <c r="I7" s="18">
        <v>11.38793808767484</v>
      </c>
      <c r="J7" s="18"/>
      <c r="K7" s="18"/>
      <c r="L7" s="4"/>
    </row>
    <row r="8" spans="1:13">
      <c r="A8" s="9" t="s">
        <v>43</v>
      </c>
      <c r="B8" s="2">
        <v>0.36487902736791045</v>
      </c>
      <c r="C8" s="2">
        <v>0.35032255702287285</v>
      </c>
      <c r="D8" s="2">
        <v>1.1764621221106628</v>
      </c>
      <c r="F8" s="2">
        <v>0.23792122278198907</v>
      </c>
      <c r="G8" s="17">
        <v>56.522486178014866</v>
      </c>
      <c r="H8" s="18"/>
      <c r="I8" s="18">
        <v>850.2805663777109</v>
      </c>
      <c r="J8" s="18"/>
      <c r="K8" s="18">
        <v>385.67390326640231</v>
      </c>
      <c r="L8" s="4"/>
    </row>
    <row r="9" spans="1:13">
      <c r="A9" s="9" t="s">
        <v>44</v>
      </c>
      <c r="B9" s="2">
        <v>0.18760156850062659</v>
      </c>
      <c r="C9" s="2">
        <v>0.24642371855219289</v>
      </c>
      <c r="D9" s="2">
        <v>0.95729843692768835</v>
      </c>
      <c r="F9" s="2">
        <v>0.45872729124086625</v>
      </c>
      <c r="G9" s="17">
        <v>101.46468308984365</v>
      </c>
      <c r="H9" s="18">
        <v>44.954875379492393</v>
      </c>
      <c r="I9" s="18">
        <v>1157.2821564895501</v>
      </c>
      <c r="J9" s="18"/>
      <c r="K9" s="18">
        <v>121.85245051911606</v>
      </c>
      <c r="L9" s="4"/>
    </row>
    <row r="10" spans="1:13">
      <c r="A10" s="9" t="s">
        <v>45</v>
      </c>
      <c r="B10" s="2">
        <v>0.84819332713479134</v>
      </c>
      <c r="C10" s="2">
        <v>0.27797838869200481</v>
      </c>
      <c r="D10" s="2">
        <v>0.51647512446581656</v>
      </c>
      <c r="F10" s="2">
        <v>0.32094329468025184</v>
      </c>
      <c r="G10" s="17">
        <v>51.532260893676025</v>
      </c>
      <c r="H10" s="18">
        <v>32.045023413918841</v>
      </c>
      <c r="I10" s="18">
        <v>1366.710254341468</v>
      </c>
      <c r="J10" s="18"/>
      <c r="K10" s="18">
        <v>225.65980323948344</v>
      </c>
      <c r="L10" s="4"/>
    </row>
    <row r="11" spans="1:13">
      <c r="A11" s="3" t="s">
        <v>9</v>
      </c>
      <c r="B11" s="2">
        <f>AVERAGE(B2:B10)</f>
        <v>0.46369409895807601</v>
      </c>
      <c r="C11" s="2">
        <f t="shared" ref="C11:K11" si="0">AVERAGE(C2:C10)</f>
        <v>0.24555121209681482</v>
      </c>
      <c r="D11" s="2">
        <f t="shared" si="0"/>
        <v>0.56432308309516133</v>
      </c>
      <c r="E11" s="2">
        <f t="shared" si="0"/>
        <v>0.48503194400281435</v>
      </c>
      <c r="F11" s="2">
        <f t="shared" si="0"/>
        <v>0.36875028372619867</v>
      </c>
      <c r="G11" s="17">
        <f t="shared" si="0"/>
        <v>85.293961443483923</v>
      </c>
      <c r="H11" s="17">
        <f t="shared" si="0"/>
        <v>27.024245186686723</v>
      </c>
      <c r="I11" s="17">
        <f t="shared" si="0"/>
        <v>454.15207566216918</v>
      </c>
      <c r="J11" s="17">
        <f t="shared" si="0"/>
        <v>1502.3862213789141</v>
      </c>
      <c r="K11" s="17">
        <f t="shared" si="0"/>
        <v>258.16474465657797</v>
      </c>
    </row>
    <row r="12" spans="1:13">
      <c r="A12" s="3" t="s">
        <v>10</v>
      </c>
      <c r="B12" s="2">
        <f>STDEV(B2:B10)</f>
        <v>0.30998637595376116</v>
      </c>
      <c r="C12" s="2">
        <f t="shared" ref="C12:K12" si="1">STDEV(C2:C10)</f>
        <v>8.107429443555518E-2</v>
      </c>
      <c r="D12" s="2">
        <f t="shared" si="1"/>
        <v>0.36628265258826359</v>
      </c>
      <c r="E12" s="2">
        <f t="shared" si="1"/>
        <v>0.41213241141913692</v>
      </c>
      <c r="F12" s="2">
        <f t="shared" si="1"/>
        <v>9.5179207351134693E-2</v>
      </c>
      <c r="G12" s="17">
        <f t="shared" si="1"/>
        <v>59.282229099253975</v>
      </c>
      <c r="H12" s="17">
        <f t="shared" si="1"/>
        <v>13.550173219426117</v>
      </c>
      <c r="I12" s="17">
        <f t="shared" si="1"/>
        <v>524.77079414695879</v>
      </c>
      <c r="J12" s="17">
        <f t="shared" si="1"/>
        <v>766.02872778251412</v>
      </c>
      <c r="K12" s="17">
        <f t="shared" si="1"/>
        <v>106.6845703759373</v>
      </c>
    </row>
    <row r="13" spans="1:13">
      <c r="A13" s="3" t="s">
        <v>11</v>
      </c>
      <c r="B13" s="2">
        <f t="shared" ref="B13:K13" si="2">B12/SQRT(B14)</f>
        <v>0.10332879198458705</v>
      </c>
      <c r="C13" s="2">
        <f t="shared" si="2"/>
        <v>2.7024764811851728E-2</v>
      </c>
      <c r="D13" s="2">
        <f t="shared" si="2"/>
        <v>0.12209421752942119</v>
      </c>
      <c r="E13" s="2">
        <f t="shared" si="2"/>
        <v>0.23794475867460832</v>
      </c>
      <c r="F13" s="2">
        <f t="shared" si="2"/>
        <v>3.3650931472973912E-2</v>
      </c>
      <c r="G13" s="17">
        <f t="shared" si="2"/>
        <v>19.760743033084658</v>
      </c>
      <c r="H13" s="17">
        <f t="shared" si="2"/>
        <v>4.7907096848542796</v>
      </c>
      <c r="I13" s="17">
        <f t="shared" si="2"/>
        <v>174.92359804898626</v>
      </c>
      <c r="J13" s="17">
        <f t="shared" si="2"/>
        <v>442.26689219222112</v>
      </c>
      <c r="K13" s="17">
        <f t="shared" si="2"/>
        <v>37.718691580399359</v>
      </c>
    </row>
    <row r="14" spans="1:13">
      <c r="A14" s="3" t="s">
        <v>12</v>
      </c>
      <c r="B14" s="2">
        <f>COUNT(B2:B10)</f>
        <v>9</v>
      </c>
      <c r="C14" s="2">
        <f t="shared" ref="C14:K14" si="3">COUNT(C2:C10)</f>
        <v>9</v>
      </c>
      <c r="D14" s="2">
        <f t="shared" si="3"/>
        <v>9</v>
      </c>
      <c r="E14" s="2">
        <f t="shared" si="3"/>
        <v>3</v>
      </c>
      <c r="F14" s="2">
        <f t="shared" si="3"/>
        <v>8</v>
      </c>
      <c r="G14" s="17">
        <f t="shared" si="3"/>
        <v>9</v>
      </c>
      <c r="H14" s="17">
        <f t="shared" si="3"/>
        <v>8</v>
      </c>
      <c r="I14" s="17">
        <f t="shared" si="3"/>
        <v>9</v>
      </c>
      <c r="J14" s="17">
        <f t="shared" si="3"/>
        <v>3</v>
      </c>
      <c r="K14" s="17">
        <f t="shared" si="3"/>
        <v>8</v>
      </c>
    </row>
    <row r="15" spans="1:13">
      <c r="A15" s="2"/>
      <c r="C15" s="9" t="s">
        <v>55</v>
      </c>
    </row>
    <row r="27" spans="1:1">
      <c r="A27" s="2"/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28"/>
  <sheetViews>
    <sheetView workbookViewId="0">
      <selection activeCell="M2" sqref="M2"/>
    </sheetView>
  </sheetViews>
  <sheetFormatPr defaultColWidth="8.85546875" defaultRowHeight="15"/>
  <cols>
    <col min="1" max="1" width="8.85546875" style="6"/>
    <col min="2" max="6" width="8.85546875" style="5"/>
    <col min="7" max="10" width="8.85546875" style="19"/>
    <col min="11" max="11" width="9.140625" style="19" customWidth="1"/>
    <col min="12" max="15" width="8.85546875" style="6"/>
    <col min="16" max="16" width="14.7109375" style="6" bestFit="1" customWidth="1"/>
    <col min="17" max="16384" width="8.85546875" style="6"/>
  </cols>
  <sheetData>
    <row r="1" spans="1:13">
      <c r="A1" s="5" t="s">
        <v>0</v>
      </c>
      <c r="B1" s="24" t="s">
        <v>94</v>
      </c>
      <c r="C1" s="5" t="s">
        <v>1</v>
      </c>
      <c r="D1" s="5" t="s">
        <v>2</v>
      </c>
      <c r="E1" s="5" t="s">
        <v>3</v>
      </c>
      <c r="F1" s="5" t="s">
        <v>4</v>
      </c>
      <c r="G1" s="27" t="s">
        <v>95</v>
      </c>
      <c r="H1" s="19" t="s">
        <v>5</v>
      </c>
      <c r="I1" s="19" t="s">
        <v>6</v>
      </c>
      <c r="J1" s="19" t="s">
        <v>22</v>
      </c>
      <c r="K1" s="19" t="s">
        <v>8</v>
      </c>
    </row>
    <row r="2" spans="1:13">
      <c r="A2" s="6" t="s">
        <v>13</v>
      </c>
      <c r="B2" s="5">
        <v>5.5006053684763714</v>
      </c>
      <c r="C2" s="5">
        <v>0.20666444037820547</v>
      </c>
      <c r="D2" s="5">
        <v>2.8190476810798613</v>
      </c>
      <c r="E2" s="5">
        <v>2.661874647909233</v>
      </c>
      <c r="F2" s="5">
        <v>0.82034296802050821</v>
      </c>
      <c r="G2" s="19">
        <v>319.99123980965186</v>
      </c>
      <c r="H2" s="19">
        <v>171.38772046815632</v>
      </c>
      <c r="I2" s="19">
        <v>2059.8652258032594</v>
      </c>
      <c r="J2" s="19">
        <v>646.81859693541332</v>
      </c>
      <c r="K2" s="19">
        <v>34.440304036554821</v>
      </c>
      <c r="M2" s="9"/>
    </row>
    <row r="3" spans="1:13">
      <c r="A3" s="6" t="s">
        <v>14</v>
      </c>
      <c r="B3" s="5">
        <v>5.0137612685450943</v>
      </c>
      <c r="C3" s="5">
        <v>0.20207568752307359</v>
      </c>
      <c r="D3" s="5">
        <v>1.8888653640572766</v>
      </c>
      <c r="E3" s="5">
        <v>3.0220684430899709</v>
      </c>
      <c r="F3" s="5">
        <v>0.14796410453747416</v>
      </c>
      <c r="G3" s="19">
        <v>413.52778094564678</v>
      </c>
      <c r="H3" s="19">
        <v>185.22825087446307</v>
      </c>
      <c r="I3" s="19">
        <v>1100.8921738287622</v>
      </c>
      <c r="J3" s="19">
        <v>114.54103053479818</v>
      </c>
      <c r="K3" s="19">
        <v>78.126758627951673</v>
      </c>
    </row>
    <row r="4" spans="1:13">
      <c r="A4" s="6" t="s">
        <v>15</v>
      </c>
      <c r="B4" s="5">
        <v>4.8071588106884429</v>
      </c>
      <c r="C4" s="5">
        <v>0.14232378594245995</v>
      </c>
      <c r="D4" s="5">
        <v>3.3248893920071523</v>
      </c>
      <c r="E4" s="5">
        <v>0.853467919262622</v>
      </c>
      <c r="F4" s="5">
        <v>0.73117668484176701</v>
      </c>
      <c r="G4" s="19">
        <v>522.85532563351262</v>
      </c>
      <c r="H4" s="19">
        <v>143.67600238523457</v>
      </c>
      <c r="I4" s="19">
        <v>1677.783227520327</v>
      </c>
      <c r="J4" s="19">
        <v>126.27748286246408</v>
      </c>
      <c r="K4" s="19">
        <v>38.456870162057996</v>
      </c>
    </row>
    <row r="5" spans="1:13">
      <c r="A5" s="6" t="s">
        <v>16</v>
      </c>
      <c r="B5" s="5">
        <v>6.7079617576909083</v>
      </c>
      <c r="C5" s="5">
        <v>0.14612273413170448</v>
      </c>
      <c r="D5" s="5">
        <v>2.0211500114873719</v>
      </c>
      <c r="F5" s="5">
        <v>0.49869014052458471</v>
      </c>
      <c r="G5" s="19">
        <v>640.65341546891148</v>
      </c>
      <c r="H5" s="19">
        <v>84.791232720290907</v>
      </c>
      <c r="I5" s="19">
        <v>1551.78647356637</v>
      </c>
      <c r="K5" s="19">
        <v>107.49614809067178</v>
      </c>
    </row>
    <row r="6" spans="1:13">
      <c r="A6" s="6" t="s">
        <v>17</v>
      </c>
      <c r="B6" s="5">
        <v>5.3466679468003395</v>
      </c>
      <c r="C6" s="5">
        <v>0.29347046275684063</v>
      </c>
      <c r="D6" s="5">
        <v>1.0093059225094854</v>
      </c>
      <c r="F6" s="5">
        <v>0.63055351270315863</v>
      </c>
      <c r="G6" s="19">
        <v>380.93958395737064</v>
      </c>
      <c r="H6" s="19">
        <v>111.5126200536134</v>
      </c>
      <c r="I6" s="19">
        <v>1437.0486828776507</v>
      </c>
      <c r="K6" s="19">
        <v>39.697351816619438</v>
      </c>
    </row>
    <row r="7" spans="1:13">
      <c r="A7" s="6" t="s">
        <v>18</v>
      </c>
      <c r="B7" s="5">
        <v>5.5115358572179325</v>
      </c>
      <c r="C7" s="5">
        <v>0.33830224073573023</v>
      </c>
      <c r="D7" s="5">
        <v>1.8967015990574043</v>
      </c>
      <c r="F7" s="5">
        <v>0.49795259504828515</v>
      </c>
      <c r="G7" s="19">
        <v>208.31833068655973</v>
      </c>
      <c r="H7" s="19">
        <v>124.45048781191223</v>
      </c>
      <c r="I7" s="19">
        <v>1576.7646344736245</v>
      </c>
      <c r="K7" s="19">
        <v>46.304901453397896</v>
      </c>
    </row>
    <row r="8" spans="1:13">
      <c r="A8" s="6" t="s">
        <v>19</v>
      </c>
      <c r="B8" s="5">
        <v>3.2359582811173544</v>
      </c>
      <c r="C8" s="5">
        <v>0.34769862984950611</v>
      </c>
      <c r="D8" s="5">
        <v>1.05562168985073</v>
      </c>
      <c r="F8" s="5">
        <v>0.91642740431982295</v>
      </c>
      <c r="G8" s="19">
        <v>276.73711651690672</v>
      </c>
      <c r="H8" s="19">
        <v>148.53583120759836</v>
      </c>
      <c r="I8" s="19">
        <v>1294.3901216691652</v>
      </c>
      <c r="K8" s="19">
        <v>53.547149031817874</v>
      </c>
    </row>
    <row r="9" spans="1:13">
      <c r="A9" s="6" t="s">
        <v>20</v>
      </c>
      <c r="B9" s="5">
        <v>5.5916703723167718</v>
      </c>
      <c r="C9" s="5">
        <v>0.25513833678025843</v>
      </c>
      <c r="D9" s="5">
        <v>2.0953252989621243</v>
      </c>
      <c r="F9" s="5">
        <v>0.2533548361699442</v>
      </c>
      <c r="G9" s="19">
        <v>186.21779903319256</v>
      </c>
      <c r="H9" s="19">
        <v>98.560225002933606</v>
      </c>
      <c r="I9" s="19">
        <v>510.27752829811988</v>
      </c>
      <c r="K9" s="20"/>
    </row>
    <row r="10" spans="1:13">
      <c r="A10" s="6" t="s">
        <v>21</v>
      </c>
      <c r="B10" s="5">
        <v>4.9396379916723934</v>
      </c>
      <c r="C10" s="5">
        <v>0.28193970259741569</v>
      </c>
      <c r="D10" s="5">
        <v>2.042035230400348</v>
      </c>
      <c r="F10" s="5">
        <v>1.089336012432276</v>
      </c>
      <c r="G10" s="19">
        <v>194.63276274201135</v>
      </c>
      <c r="H10" s="19">
        <v>139.44019695178207</v>
      </c>
      <c r="I10" s="19">
        <v>1174.3478307402195</v>
      </c>
      <c r="K10" s="19">
        <v>142.30508189823823</v>
      </c>
    </row>
    <row r="11" spans="1:13">
      <c r="A11" s="6" t="s">
        <v>9</v>
      </c>
      <c r="B11" s="5">
        <f>AVERAGE(B2:B10)</f>
        <v>5.1838841838361782</v>
      </c>
      <c r="C11" s="5">
        <f t="shared" ref="C11:K11" si="0">AVERAGE(C2:C10)</f>
        <v>0.24597066896613276</v>
      </c>
      <c r="D11" s="5">
        <f t="shared" si="0"/>
        <v>2.0169935766013061</v>
      </c>
      <c r="E11" s="5">
        <f t="shared" si="0"/>
        <v>2.1791370034206086</v>
      </c>
      <c r="F11" s="5">
        <f t="shared" si="0"/>
        <v>0.62064425095531339</v>
      </c>
      <c r="G11" s="19">
        <f t="shared" si="0"/>
        <v>349.31926164375159</v>
      </c>
      <c r="H11" s="19">
        <f t="shared" si="0"/>
        <v>134.17584083066495</v>
      </c>
      <c r="I11" s="19">
        <f t="shared" si="0"/>
        <v>1375.9062109752776</v>
      </c>
      <c r="J11" s="19">
        <f t="shared" si="0"/>
        <v>295.87903677755855</v>
      </c>
      <c r="K11" s="19">
        <f t="shared" si="0"/>
        <v>67.546820639663721</v>
      </c>
    </row>
    <row r="12" spans="1:13">
      <c r="A12" s="6" t="s">
        <v>10</v>
      </c>
      <c r="B12" s="5">
        <f>STDEV(B2:B10)</f>
        <v>0.91843643260890218</v>
      </c>
      <c r="C12" s="5">
        <f t="shared" ref="C12:K12" si="1">STDEV(C2:C10)</f>
        <v>7.639680993628567E-2</v>
      </c>
      <c r="D12" s="5">
        <f t="shared" si="1"/>
        <v>0.73580056580618214</v>
      </c>
      <c r="E12" s="5">
        <f t="shared" si="1"/>
        <v>1.1621031722875907</v>
      </c>
      <c r="F12" s="5">
        <f t="shared" si="1"/>
        <v>0.30569774974811631</v>
      </c>
      <c r="G12" s="19">
        <f t="shared" si="1"/>
        <v>156.78508246128331</v>
      </c>
      <c r="H12" s="19">
        <f t="shared" si="1"/>
        <v>32.845783733087771</v>
      </c>
      <c r="I12" s="19">
        <f t="shared" si="1"/>
        <v>433.90126071089674</v>
      </c>
      <c r="J12" s="19">
        <f t="shared" si="1"/>
        <v>303.97922172601096</v>
      </c>
      <c r="K12" s="19">
        <f t="shared" si="1"/>
        <v>39.027007110424229</v>
      </c>
    </row>
    <row r="13" spans="1:13">
      <c r="A13" s="6" t="s">
        <v>11</v>
      </c>
      <c r="B13" s="5">
        <f t="shared" ref="B13:K13" si="2">B12/SQRT(B14)</f>
        <v>0.30614547753630073</v>
      </c>
      <c r="C13" s="5">
        <f t="shared" si="2"/>
        <v>2.5465603312095225E-2</v>
      </c>
      <c r="D13" s="5">
        <f t="shared" si="2"/>
        <v>0.24526685526872738</v>
      </c>
      <c r="E13" s="5">
        <f t="shared" si="2"/>
        <v>0.67094057934635865</v>
      </c>
      <c r="F13" s="5">
        <f t="shared" si="2"/>
        <v>0.10189924991603877</v>
      </c>
      <c r="G13" s="19">
        <f t="shared" si="2"/>
        <v>52.261694153761105</v>
      </c>
      <c r="H13" s="19">
        <f t="shared" si="2"/>
        <v>10.948594577695923</v>
      </c>
      <c r="I13" s="19">
        <f t="shared" si="2"/>
        <v>144.63375357029892</v>
      </c>
      <c r="J13" s="19">
        <f t="shared" si="2"/>
        <v>175.50248549156538</v>
      </c>
      <c r="K13" s="19">
        <f t="shared" si="2"/>
        <v>13.798130688598288</v>
      </c>
    </row>
    <row r="14" spans="1:13">
      <c r="A14" s="6" t="s">
        <v>12</v>
      </c>
      <c r="B14" s="5">
        <f t="shared" ref="B14:K14" si="3">COUNT(B2:B10)</f>
        <v>9</v>
      </c>
      <c r="C14" s="5">
        <f t="shared" si="3"/>
        <v>9</v>
      </c>
      <c r="D14" s="5">
        <f t="shared" si="3"/>
        <v>9</v>
      </c>
      <c r="E14" s="5">
        <f t="shared" si="3"/>
        <v>3</v>
      </c>
      <c r="F14" s="5">
        <f t="shared" si="3"/>
        <v>9</v>
      </c>
      <c r="G14" s="19">
        <f t="shared" si="3"/>
        <v>9</v>
      </c>
      <c r="H14" s="19">
        <f t="shared" si="3"/>
        <v>9</v>
      </c>
      <c r="I14" s="19">
        <f t="shared" si="3"/>
        <v>9</v>
      </c>
      <c r="J14" s="19">
        <f t="shared" si="3"/>
        <v>3</v>
      </c>
      <c r="K14" s="19">
        <f t="shared" si="3"/>
        <v>8</v>
      </c>
    </row>
    <row r="15" spans="1:13">
      <c r="B15" s="9"/>
    </row>
    <row r="16" spans="1:13">
      <c r="A16" s="5"/>
      <c r="C16" s="9" t="s">
        <v>55</v>
      </c>
    </row>
    <row r="28" spans="1:1">
      <c r="A28" s="5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28"/>
  <sheetViews>
    <sheetView zoomScale="90" zoomScaleNormal="90" workbookViewId="0">
      <selection activeCell="N2" sqref="N2"/>
    </sheetView>
  </sheetViews>
  <sheetFormatPr defaultColWidth="8.85546875" defaultRowHeight="15"/>
  <cols>
    <col min="2" max="6" width="8.85546875" style="1"/>
    <col min="7" max="10" width="8.85546875" style="22"/>
    <col min="11" max="11" width="9.140625" style="22" customWidth="1"/>
    <col min="16" max="16" width="14.7109375" bestFit="1" customWidth="1"/>
  </cols>
  <sheetData>
    <row r="1" spans="1:14">
      <c r="A1" s="1" t="s">
        <v>0</v>
      </c>
      <c r="B1" s="1" t="s">
        <v>94</v>
      </c>
      <c r="C1" s="1" t="s">
        <v>1</v>
      </c>
      <c r="D1" s="1" t="s">
        <v>2</v>
      </c>
      <c r="E1" s="1" t="s">
        <v>3</v>
      </c>
      <c r="F1" s="1" t="s">
        <v>4</v>
      </c>
      <c r="G1" s="22" t="s">
        <v>95</v>
      </c>
      <c r="H1" s="22" t="s">
        <v>5</v>
      </c>
      <c r="I1" s="22" t="s">
        <v>6</v>
      </c>
      <c r="J1" s="22" t="s">
        <v>22</v>
      </c>
      <c r="K1" s="22" t="s">
        <v>8</v>
      </c>
    </row>
    <row r="2" spans="1:14">
      <c r="A2" t="s">
        <v>46</v>
      </c>
      <c r="B2" s="1">
        <v>7.4444112058859204</v>
      </c>
      <c r="C2" s="1">
        <v>0.259759111711934</v>
      </c>
      <c r="D2" s="1">
        <v>1.8251268895108821</v>
      </c>
      <c r="E2" s="1">
        <v>0.98155251116332409</v>
      </c>
      <c r="F2" s="1">
        <v>1.6428314487373756</v>
      </c>
      <c r="G2" s="22">
        <v>227.37400354444262</v>
      </c>
      <c r="H2" s="22">
        <v>67.266522190991623</v>
      </c>
      <c r="I2" s="22">
        <v>118.33827007815289</v>
      </c>
      <c r="J2" s="22">
        <v>2237.9145009827585</v>
      </c>
      <c r="K2" s="22">
        <v>152.03209194927882</v>
      </c>
      <c r="N2" s="9"/>
    </row>
    <row r="3" spans="1:14">
      <c r="A3" t="s">
        <v>47</v>
      </c>
      <c r="B3" s="1">
        <v>6.195638112948215</v>
      </c>
      <c r="C3" s="1">
        <v>0.24097602249538699</v>
      </c>
      <c r="D3" s="21">
        <v>2.319445199300703</v>
      </c>
      <c r="E3" s="1">
        <v>1.9789894424484205</v>
      </c>
      <c r="F3" s="1">
        <v>2.1015042150914032</v>
      </c>
      <c r="G3" s="22">
        <v>444.69241940761435</v>
      </c>
      <c r="H3" s="22">
        <v>46.549221829808793</v>
      </c>
      <c r="I3" s="22">
        <v>1270.5960173571693</v>
      </c>
      <c r="J3" s="22">
        <v>4718.9754418498587</v>
      </c>
      <c r="K3" s="22">
        <v>169.89418568110418</v>
      </c>
    </row>
    <row r="4" spans="1:14">
      <c r="A4" t="s">
        <v>48</v>
      </c>
      <c r="B4" s="1">
        <v>6.8401887860290262</v>
      </c>
      <c r="C4" s="1">
        <v>0.20076608267945803</v>
      </c>
      <c r="D4" s="1">
        <v>1.9379563561883821</v>
      </c>
      <c r="E4" s="1">
        <v>0.74679033958019869</v>
      </c>
      <c r="F4" s="21"/>
      <c r="G4" s="22">
        <v>291.63161818700837</v>
      </c>
      <c r="H4" s="22">
        <v>22.085177310046149</v>
      </c>
      <c r="I4" s="23"/>
      <c r="J4" s="22">
        <v>566.69133558392707</v>
      </c>
      <c r="K4" s="22">
        <v>527.89554090733134</v>
      </c>
    </row>
    <row r="5" spans="1:14">
      <c r="A5" t="s">
        <v>49</v>
      </c>
      <c r="B5" s="1">
        <v>6.5480575655900068</v>
      </c>
      <c r="C5" s="1">
        <v>0.24368267840155405</v>
      </c>
      <c r="D5" s="1">
        <v>1.3530011769545252</v>
      </c>
      <c r="F5" s="1">
        <v>1.9567575713559102</v>
      </c>
      <c r="G5" s="22">
        <v>329.13123468510355</v>
      </c>
      <c r="H5" s="22">
        <v>77.087410367012865</v>
      </c>
      <c r="I5" s="22">
        <v>990.33593429888379</v>
      </c>
      <c r="K5" s="22">
        <v>313.92625207003965</v>
      </c>
    </row>
    <row r="6" spans="1:14">
      <c r="A6" t="s">
        <v>50</v>
      </c>
      <c r="B6" s="1">
        <v>5.6722106561021954</v>
      </c>
      <c r="C6" s="1">
        <v>0.24878122088839461</v>
      </c>
      <c r="D6" s="1">
        <v>0.81764637662741968</v>
      </c>
      <c r="F6" s="1">
        <v>1.4665115051113666</v>
      </c>
      <c r="G6" s="22">
        <v>149.91734830019308</v>
      </c>
      <c r="H6" s="22">
        <v>2.5331476056096323</v>
      </c>
      <c r="I6" s="22">
        <v>5.6325721518450917</v>
      </c>
      <c r="K6" s="22">
        <v>320.25764592061267</v>
      </c>
    </row>
    <row r="7" spans="1:14">
      <c r="A7" t="s">
        <v>51</v>
      </c>
      <c r="B7" s="1">
        <v>6.7523527509398873</v>
      </c>
      <c r="C7" s="1">
        <v>0.2612784493744259</v>
      </c>
      <c r="D7" s="1">
        <v>0.66904460120831888</v>
      </c>
      <c r="F7" s="1">
        <v>0.72142154790683011</v>
      </c>
      <c r="G7" s="22">
        <v>91.934932150748935</v>
      </c>
      <c r="H7" s="22">
        <v>20.929103284453145</v>
      </c>
      <c r="I7" s="22">
        <v>154.39116526428882</v>
      </c>
      <c r="K7" s="22">
        <v>310.87551565237624</v>
      </c>
    </row>
    <row r="8" spans="1:14">
      <c r="A8" t="s">
        <v>52</v>
      </c>
      <c r="B8" s="1">
        <v>6.8910710676314837</v>
      </c>
      <c r="C8" s="1">
        <v>0.20746229410721106</v>
      </c>
      <c r="D8" s="1">
        <v>0.78259347575595428</v>
      </c>
      <c r="F8" s="1">
        <v>0.65209355375981948</v>
      </c>
      <c r="G8" s="22">
        <v>190.30594639842192</v>
      </c>
      <c r="H8" s="22">
        <v>60.858410856940345</v>
      </c>
      <c r="I8" s="22">
        <v>380.15379964672553</v>
      </c>
      <c r="K8" s="22">
        <v>242.4443656177923</v>
      </c>
    </row>
    <row r="9" spans="1:14">
      <c r="A9" t="s">
        <v>53</v>
      </c>
      <c r="B9" s="1">
        <v>7.0621437522739212</v>
      </c>
      <c r="C9" s="1">
        <v>0.29135638619124155</v>
      </c>
      <c r="D9" s="1">
        <v>1.4321256059270997</v>
      </c>
      <c r="F9" s="1">
        <v>1.42489323062657</v>
      </c>
      <c r="G9" s="22">
        <v>211.783839499539</v>
      </c>
      <c r="H9" s="22">
        <v>27.605059817174528</v>
      </c>
      <c r="I9" s="22">
        <v>302.55015939608006</v>
      </c>
      <c r="K9" s="22">
        <v>1173.5009977055927</v>
      </c>
    </row>
    <row r="10" spans="1:14">
      <c r="A10" t="s">
        <v>54</v>
      </c>
      <c r="B10" s="1">
        <v>7.7846495128754496</v>
      </c>
      <c r="C10" s="1">
        <v>0.17167559026737259</v>
      </c>
      <c r="D10" s="1">
        <v>1.2170247754398915</v>
      </c>
      <c r="F10" s="1">
        <v>1.046101488470168</v>
      </c>
      <c r="G10" s="22">
        <v>125.64507832452172</v>
      </c>
      <c r="H10" s="22">
        <v>10.435856251655084</v>
      </c>
      <c r="I10" s="22">
        <v>280.93223336202897</v>
      </c>
      <c r="K10" s="22">
        <v>1202.3254889231164</v>
      </c>
    </row>
    <row r="11" spans="1:14">
      <c r="A11" t="s">
        <v>9</v>
      </c>
      <c r="B11" s="1">
        <v>6.7989692678084559</v>
      </c>
      <c r="C11" s="1">
        <v>0.23619309290188659</v>
      </c>
      <c r="D11" s="1">
        <v>1.3726627174347972</v>
      </c>
      <c r="E11" s="1">
        <v>1.2357774310639809</v>
      </c>
      <c r="F11" s="1">
        <v>1.5704352463436526</v>
      </c>
      <c r="G11" s="22">
        <v>229.15738005528814</v>
      </c>
      <c r="H11" s="22">
        <v>37.261101057076907</v>
      </c>
      <c r="I11" s="22">
        <v>616.80805278706111</v>
      </c>
      <c r="J11" s="22">
        <v>2507.8604261388477</v>
      </c>
      <c r="K11" s="22">
        <v>490.35023160302717</v>
      </c>
    </row>
    <row r="12" spans="1:14">
      <c r="A12" t="s">
        <v>10</v>
      </c>
      <c r="B12" s="1">
        <v>0.62911909383930353</v>
      </c>
      <c r="C12" s="1">
        <v>3.658567436506012E-2</v>
      </c>
      <c r="D12" s="1">
        <v>0.57010160007745558</v>
      </c>
      <c r="E12" s="1">
        <v>0.65425636389811681</v>
      </c>
      <c r="F12" s="1">
        <v>0.76765433910597425</v>
      </c>
      <c r="G12" s="22">
        <v>110.67485538717143</v>
      </c>
      <c r="H12" s="22">
        <v>26.5647061036804</v>
      </c>
      <c r="I12" s="22">
        <v>681.87837484247154</v>
      </c>
      <c r="J12" s="22">
        <v>2089.2627710913844</v>
      </c>
      <c r="K12" s="22">
        <v>410.16612911931998</v>
      </c>
    </row>
    <row r="13" spans="1:14">
      <c r="A13" t="s">
        <v>11</v>
      </c>
      <c r="B13" s="1">
        <v>0.20970636461310119</v>
      </c>
      <c r="C13" s="1">
        <v>1.2195224788353373E-2</v>
      </c>
      <c r="D13" s="1">
        <v>0.1900338666924852</v>
      </c>
      <c r="E13" s="1">
        <v>0.3777350878156035</v>
      </c>
      <c r="F13" s="1">
        <v>0.25588477970199142</v>
      </c>
      <c r="G13" s="22">
        <v>36.891618462390475</v>
      </c>
      <c r="H13" s="22">
        <v>8.8549020345601335</v>
      </c>
      <c r="I13" s="22">
        <v>227.29279161415718</v>
      </c>
      <c r="J13" s="22">
        <v>1206.2364232974744</v>
      </c>
      <c r="K13" s="22">
        <v>136.72204303977333</v>
      </c>
    </row>
    <row r="14" spans="1:14">
      <c r="A14" t="s">
        <v>12</v>
      </c>
      <c r="B14" s="1">
        <f t="shared" ref="B14:K14" si="0">COUNT(B2:B10)</f>
        <v>9</v>
      </c>
      <c r="C14" s="1">
        <f t="shared" si="0"/>
        <v>9</v>
      </c>
      <c r="D14" s="1">
        <f t="shared" si="0"/>
        <v>9</v>
      </c>
      <c r="E14" s="1">
        <f t="shared" si="0"/>
        <v>3</v>
      </c>
      <c r="F14" s="1">
        <f t="shared" si="0"/>
        <v>8</v>
      </c>
      <c r="G14" s="22">
        <f t="shared" si="0"/>
        <v>9</v>
      </c>
      <c r="H14" s="22">
        <f t="shared" si="0"/>
        <v>9</v>
      </c>
      <c r="I14" s="22">
        <f t="shared" si="0"/>
        <v>8</v>
      </c>
      <c r="J14" s="22">
        <f t="shared" si="0"/>
        <v>3</v>
      </c>
      <c r="K14" s="22">
        <f t="shared" si="0"/>
        <v>9</v>
      </c>
    </row>
    <row r="16" spans="1:14">
      <c r="A16" s="1"/>
      <c r="C16" s="9" t="s">
        <v>55</v>
      </c>
    </row>
    <row r="28" spans="1:1">
      <c r="A28" s="1"/>
    </row>
  </sheetData>
  <pageMargins left="0.7" right="0.7" top="0.75" bottom="0.75" header="0.3" footer="0.3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24"/>
  <sheetViews>
    <sheetView zoomScale="70" zoomScaleNormal="70" workbookViewId="0">
      <selection activeCell="B13" sqref="B13"/>
    </sheetView>
  </sheetViews>
  <sheetFormatPr defaultColWidth="11.42578125" defaultRowHeight="15"/>
  <cols>
    <col min="1" max="1" width="11.42578125" style="8"/>
    <col min="2" max="6" width="11.42578125" style="7"/>
    <col min="7" max="11" width="11.42578125" style="25"/>
    <col min="12" max="15" width="11.42578125" style="8"/>
    <col min="16" max="16" width="14.85546875" style="8" bestFit="1" customWidth="1"/>
    <col min="17" max="16384" width="11.42578125" style="8"/>
  </cols>
  <sheetData>
    <row r="1" spans="1:11">
      <c r="A1" s="7" t="s">
        <v>0</v>
      </c>
      <c r="B1" s="24" t="s">
        <v>94</v>
      </c>
      <c r="C1" s="7" t="s">
        <v>1</v>
      </c>
      <c r="D1" s="7" t="s">
        <v>2</v>
      </c>
      <c r="E1" s="7" t="s">
        <v>3</v>
      </c>
      <c r="F1" s="7" t="s">
        <v>4</v>
      </c>
      <c r="G1" s="27" t="s">
        <v>95</v>
      </c>
      <c r="H1" s="25" t="s">
        <v>5</v>
      </c>
      <c r="I1" s="25" t="s">
        <v>6</v>
      </c>
      <c r="J1" s="25" t="s">
        <v>7</v>
      </c>
      <c r="K1" s="25" t="s">
        <v>8</v>
      </c>
    </row>
    <row r="2" spans="1:11">
      <c r="A2" s="9" t="s">
        <v>88</v>
      </c>
      <c r="B2" s="7">
        <v>3.7381892509196755</v>
      </c>
      <c r="C2" s="7">
        <v>0.39845407827476376</v>
      </c>
      <c r="D2" s="7">
        <v>1.6224839935385391</v>
      </c>
      <c r="E2" s="7">
        <v>6.6672496989859322</v>
      </c>
      <c r="F2" s="7">
        <v>1.4003057296981547</v>
      </c>
      <c r="G2" s="26">
        <v>797.216704060756</v>
      </c>
      <c r="H2" s="26">
        <v>250.26564493771255</v>
      </c>
      <c r="I2" s="26">
        <v>412.26482123377338</v>
      </c>
      <c r="J2" s="25">
        <v>316.96487486065479</v>
      </c>
      <c r="K2" s="25">
        <v>342.85434562974825</v>
      </c>
    </row>
    <row r="3" spans="1:11">
      <c r="A3" s="9" t="s">
        <v>89</v>
      </c>
      <c r="B3" s="7">
        <v>2.4090390912398432</v>
      </c>
      <c r="C3" s="7">
        <v>0.30295965615864889</v>
      </c>
      <c r="E3" s="24"/>
      <c r="F3" s="7">
        <v>0.71454015550219174</v>
      </c>
      <c r="G3" s="25">
        <v>115.6311416103224</v>
      </c>
      <c r="H3" s="25">
        <v>86.100854739549519</v>
      </c>
      <c r="J3" s="27"/>
      <c r="K3" s="25">
        <v>397.90412093832595</v>
      </c>
    </row>
    <row r="4" spans="1:11">
      <c r="A4" s="9" t="s">
        <v>90</v>
      </c>
      <c r="B4" s="7">
        <v>1.4459049197558314</v>
      </c>
      <c r="C4" s="7">
        <v>0.27309748606965717</v>
      </c>
      <c r="D4" s="7">
        <v>1.3215028760835974</v>
      </c>
      <c r="F4" s="7">
        <v>1.3173542490002841</v>
      </c>
      <c r="G4" s="25">
        <v>254.69486710900748</v>
      </c>
      <c r="H4" s="25">
        <v>45.082865141550286</v>
      </c>
      <c r="I4" s="25">
        <v>8.239179030770849</v>
      </c>
      <c r="K4" s="25">
        <v>368.90692477190186</v>
      </c>
    </row>
    <row r="5" spans="1:11">
      <c r="A5" s="9" t="s">
        <v>91</v>
      </c>
      <c r="B5" s="7">
        <v>1.1494775033350852</v>
      </c>
      <c r="C5" s="7">
        <v>0.24862338733232658</v>
      </c>
      <c r="D5" s="7">
        <v>0.22747283357088469</v>
      </c>
      <c r="F5" s="7">
        <v>0.75188462528876565</v>
      </c>
      <c r="G5" s="25">
        <v>275.69556765532553</v>
      </c>
      <c r="H5" s="25">
        <v>131.14045710878415</v>
      </c>
      <c r="I5" s="25">
        <v>50.435041668531213</v>
      </c>
      <c r="K5" s="25">
        <v>403.86304995547277</v>
      </c>
    </row>
    <row r="6" spans="1:11">
      <c r="A6" s="9" t="s">
        <v>92</v>
      </c>
      <c r="B6" s="7">
        <v>2.8928275457816226</v>
      </c>
      <c r="C6" s="7">
        <v>0.20825642373940736</v>
      </c>
      <c r="D6" s="7">
        <v>1.0078117773226809</v>
      </c>
      <c r="F6" s="7">
        <v>0.70186713033795245</v>
      </c>
      <c r="G6" s="25">
        <v>111.02211224469873</v>
      </c>
      <c r="H6" s="25">
        <v>35.135526021329859</v>
      </c>
      <c r="I6" s="25">
        <v>164.48622593646104</v>
      </c>
      <c r="K6" s="25">
        <v>212.58966795979123</v>
      </c>
    </row>
    <row r="7" spans="1:11">
      <c r="A7" s="8" t="s">
        <v>9</v>
      </c>
      <c r="B7" s="7">
        <f t="shared" ref="B7:K7" si="0">AVERAGE(B2:B6)</f>
        <v>2.3270876622064116</v>
      </c>
      <c r="C7" s="7">
        <f t="shared" si="0"/>
        <v>0.2862782063149607</v>
      </c>
      <c r="D7" s="7">
        <f t="shared" si="0"/>
        <v>1.0448178701289257</v>
      </c>
      <c r="E7" s="7">
        <f t="shared" si="0"/>
        <v>6.6672496989859322</v>
      </c>
      <c r="F7" s="7">
        <f t="shared" si="0"/>
        <v>0.97719037796546959</v>
      </c>
      <c r="G7" s="25">
        <f t="shared" si="0"/>
        <v>310.85207853602202</v>
      </c>
      <c r="H7" s="25">
        <f t="shared" si="0"/>
        <v>109.54506958978527</v>
      </c>
      <c r="I7" s="25">
        <f t="shared" si="0"/>
        <v>158.85631696738412</v>
      </c>
      <c r="J7" s="25">
        <f t="shared" si="0"/>
        <v>316.96487486065479</v>
      </c>
      <c r="K7" s="25">
        <f t="shared" si="0"/>
        <v>345.22362185104805</v>
      </c>
    </row>
    <row r="8" spans="1:11">
      <c r="A8" s="8" t="s">
        <v>10</v>
      </c>
      <c r="B8" s="7">
        <f t="shared" ref="B8:K8" si="1">STDEV(B2:B6)</f>
        <v>1.0584462738050393</v>
      </c>
      <c r="C8" s="7">
        <f t="shared" si="1"/>
        <v>7.1660156910755946E-2</v>
      </c>
      <c r="D8" s="7">
        <f t="shared" si="1"/>
        <v>0.59990974386321272</v>
      </c>
      <c r="F8" s="7">
        <f t="shared" si="1"/>
        <v>0.35010311776055864</v>
      </c>
      <c r="G8" s="25">
        <f t="shared" si="1"/>
        <v>282.39307324034928</v>
      </c>
      <c r="H8" s="25">
        <f t="shared" si="1"/>
        <v>87.336172738853364</v>
      </c>
      <c r="I8" s="25">
        <f t="shared" si="1"/>
        <v>181.3727846978658</v>
      </c>
      <c r="K8" s="25">
        <f t="shared" si="1"/>
        <v>78.057823990264552</v>
      </c>
    </row>
    <row r="9" spans="1:11">
      <c r="A9" s="8" t="s">
        <v>11</v>
      </c>
      <c r="B9" s="7">
        <f t="shared" ref="B9:K9" si="2">B8/SQRT(B10)</f>
        <v>0.47335156375188453</v>
      </c>
      <c r="C9" s="7">
        <f t="shared" si="2"/>
        <v>3.2047396426150322E-2</v>
      </c>
      <c r="D9" s="7">
        <f t="shared" si="2"/>
        <v>0.29995487193160636</v>
      </c>
      <c r="F9" s="7">
        <f t="shared" si="2"/>
        <v>0.15657087408944459</v>
      </c>
      <c r="G9" s="25">
        <f t="shared" si="2"/>
        <v>126.29002162809955</v>
      </c>
      <c r="H9" s="25">
        <f t="shared" si="2"/>
        <v>39.05792382774802</v>
      </c>
      <c r="I9" s="25">
        <f t="shared" si="2"/>
        <v>90.686392348932898</v>
      </c>
      <c r="K9" s="25">
        <f t="shared" si="2"/>
        <v>34.908520123589085</v>
      </c>
    </row>
    <row r="10" spans="1:11">
      <c r="A10" s="8" t="s">
        <v>12</v>
      </c>
      <c r="B10" s="7">
        <f t="shared" ref="B10:K10" si="3">COUNT(B2:B6)</f>
        <v>5</v>
      </c>
      <c r="C10" s="7">
        <f t="shared" si="3"/>
        <v>5</v>
      </c>
      <c r="D10" s="7">
        <f t="shared" si="3"/>
        <v>4</v>
      </c>
      <c r="E10" s="7">
        <f t="shared" si="3"/>
        <v>1</v>
      </c>
      <c r="F10" s="7">
        <f t="shared" si="3"/>
        <v>5</v>
      </c>
      <c r="G10" s="25">
        <f t="shared" si="3"/>
        <v>5</v>
      </c>
      <c r="H10" s="25">
        <f t="shared" si="3"/>
        <v>5</v>
      </c>
      <c r="I10" s="25">
        <f t="shared" si="3"/>
        <v>4</v>
      </c>
      <c r="J10" s="25">
        <f t="shared" si="3"/>
        <v>1</v>
      </c>
      <c r="K10" s="25">
        <f t="shared" si="3"/>
        <v>5</v>
      </c>
    </row>
    <row r="12" spans="1:11">
      <c r="A12" s="7"/>
    </row>
    <row r="13" spans="1:11">
      <c r="B13" s="24" t="s">
        <v>110</v>
      </c>
    </row>
    <row r="24" spans="1:1">
      <c r="A24" s="7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74413-26B5-464D-9681-BE0D6EE881B2}">
  <sheetPr codeName="Sheet6"/>
  <dimension ref="A1:F12"/>
  <sheetViews>
    <sheetView workbookViewId="0">
      <selection activeCell="B1" sqref="B1:F1"/>
    </sheetView>
  </sheetViews>
  <sheetFormatPr defaultRowHeight="15"/>
  <cols>
    <col min="2" max="2" width="15.5703125" style="1" bestFit="1" customWidth="1"/>
    <col min="3" max="3" width="19.28515625" style="1" customWidth="1"/>
    <col min="4" max="4" width="15.5703125" style="22" bestFit="1" customWidth="1"/>
    <col min="5" max="6" width="9.140625" style="22"/>
  </cols>
  <sheetData>
    <row r="1" spans="1:6">
      <c r="B1" s="1" t="s">
        <v>96</v>
      </c>
      <c r="C1" s="1" t="s">
        <v>100</v>
      </c>
      <c r="D1" s="22" t="s">
        <v>97</v>
      </c>
      <c r="E1" s="22" t="s">
        <v>98</v>
      </c>
      <c r="F1" s="22" t="s">
        <v>99</v>
      </c>
    </row>
    <row r="2" spans="1:6">
      <c r="A2" t="s">
        <v>23</v>
      </c>
      <c r="B2" s="1">
        <v>7.7902394184645937E-2</v>
      </c>
      <c r="C2" s="1">
        <v>7.300733154238527</v>
      </c>
      <c r="D2" s="22">
        <v>28.541923642881258</v>
      </c>
      <c r="E2" s="22">
        <v>5313.0733826968035</v>
      </c>
      <c r="F2" s="22">
        <v>254.16801114130033</v>
      </c>
    </row>
    <row r="3" spans="1:6">
      <c r="A3" t="s">
        <v>24</v>
      </c>
      <c r="B3" s="1">
        <v>4.2082021427212978E-2</v>
      </c>
      <c r="C3" s="1">
        <v>3.9532618338925496</v>
      </c>
      <c r="D3" s="22">
        <v>13.485595261272477</v>
      </c>
      <c r="E3" s="22">
        <v>389.64659074507085</v>
      </c>
      <c r="F3" s="22">
        <v>100.07622130837166</v>
      </c>
    </row>
    <row r="4" spans="1:6">
      <c r="A4" t="s">
        <v>25</v>
      </c>
      <c r="B4" s="1">
        <v>0.17546494305094776</v>
      </c>
      <c r="C4" s="1">
        <v>6.0064785570479335</v>
      </c>
      <c r="D4" s="22">
        <v>31.702350182089781</v>
      </c>
      <c r="E4" s="22">
        <v>602.66858924395933</v>
      </c>
      <c r="F4" s="22">
        <v>137.99437807551939</v>
      </c>
    </row>
    <row r="5" spans="1:6">
      <c r="A5" t="s">
        <v>26</v>
      </c>
      <c r="B5" s="1">
        <v>0.12105910445238045</v>
      </c>
      <c r="C5" s="1">
        <v>3.9668203658234922</v>
      </c>
      <c r="D5" s="22">
        <v>17.911895162168097</v>
      </c>
      <c r="E5" s="22">
        <v>535.56999797927313</v>
      </c>
      <c r="F5" s="22">
        <v>78.507728436236206</v>
      </c>
    </row>
    <row r="6" spans="1:6">
      <c r="A6" t="s">
        <v>27</v>
      </c>
      <c r="B6" s="1">
        <v>0.17758431418126491</v>
      </c>
      <c r="C6" s="1">
        <v>4.2894426692162755</v>
      </c>
      <c r="D6" s="22">
        <v>20.547471075386014</v>
      </c>
      <c r="E6" s="22">
        <v>929.02950694264018</v>
      </c>
      <c r="F6" s="22">
        <v>76.99429133658451</v>
      </c>
    </row>
    <row r="7" spans="1:6">
      <c r="A7" t="s">
        <v>28</v>
      </c>
      <c r="B7" s="1">
        <v>8.88118885108721E-2</v>
      </c>
      <c r="C7" s="1">
        <v>14.165757554559899</v>
      </c>
      <c r="D7" s="22">
        <v>42.007898476374663</v>
      </c>
      <c r="E7" s="22">
        <v>842.61759475765712</v>
      </c>
      <c r="F7" s="22">
        <v>352.49388082645697</v>
      </c>
    </row>
    <row r="8" spans="1:6">
      <c r="A8" t="s">
        <v>29</v>
      </c>
      <c r="B8" s="1">
        <v>9.1972243940578569E-2</v>
      </c>
      <c r="C8" s="1">
        <v>13.485010517678298</v>
      </c>
      <c r="D8" s="22">
        <v>57.836010312856281</v>
      </c>
      <c r="E8" s="22">
        <v>1713.5302546115875</v>
      </c>
      <c r="F8" s="22">
        <v>139.87554320975457</v>
      </c>
    </row>
    <row r="9" spans="1:6">
      <c r="A9" t="s">
        <v>30</v>
      </c>
      <c r="B9" s="1">
        <f>AVERAGE(B2:B8)</f>
        <v>0.11069670139255751</v>
      </c>
      <c r="C9" s="1">
        <f>AVERAGE(C2:C8)</f>
        <v>7.5953578074938539</v>
      </c>
      <c r="D9" s="22">
        <f>AVERAGE(D2:D8)</f>
        <v>30.290449159004083</v>
      </c>
      <c r="E9" s="22">
        <f>AVERAGE(E2:E8)</f>
        <v>1475.1622738538558</v>
      </c>
      <c r="F9" s="22">
        <f>AVERAGE(F2:F8)</f>
        <v>162.8728649048891</v>
      </c>
    </row>
    <row r="10" spans="1:6">
      <c r="A10" t="s">
        <v>12</v>
      </c>
      <c r="B10" s="1">
        <f>COUNT(B2:B8)</f>
        <v>7</v>
      </c>
      <c r="C10" s="1">
        <f>COUNT(C2:C8)</f>
        <v>7</v>
      </c>
      <c r="D10" s="22">
        <f>COUNT(D2:D8)</f>
        <v>7</v>
      </c>
      <c r="E10" s="22">
        <f>COUNT(E2:E8)</f>
        <v>7</v>
      </c>
      <c r="F10" s="22">
        <f>COUNT(F2:F8)</f>
        <v>7</v>
      </c>
    </row>
    <row r="11" spans="1:6">
      <c r="A11" t="s">
        <v>10</v>
      </c>
      <c r="B11" s="1">
        <f>STDEV(B2:B8)</f>
        <v>5.0644592509955809E-2</v>
      </c>
      <c r="C11" s="1">
        <f>STDEV(C2:C8)</f>
        <v>4.4315107429568394</v>
      </c>
      <c r="D11" s="22">
        <f>STDEV(D2:D8)</f>
        <v>15.447031534029618</v>
      </c>
      <c r="E11" s="22">
        <f>STDEV(E2:E8)</f>
        <v>1746.7673913365466</v>
      </c>
      <c r="F11" s="22">
        <f>STDEV(F2:F8)</f>
        <v>103.17846465712779</v>
      </c>
    </row>
    <row r="12" spans="1:6">
      <c r="A12" t="s">
        <v>11</v>
      </c>
      <c r="B12" s="1">
        <f>B11/SQRT(B10)</f>
        <v>1.9141856718792503E-2</v>
      </c>
      <c r="C12" s="1">
        <f t="shared" ref="C12:F12" si="0">C11/SQRT(C10)</f>
        <v>1.6749536225964108</v>
      </c>
      <c r="D12" s="22">
        <f t="shared" si="0"/>
        <v>5.8384291333164189</v>
      </c>
      <c r="E12" s="22">
        <f t="shared" si="0"/>
        <v>660.21601653622042</v>
      </c>
      <c r="F12" s="22">
        <f t="shared" si="0"/>
        <v>38.99779402003248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32E33-2399-451C-BDBC-164107895054}">
  <sheetPr codeName="Sheet7"/>
  <dimension ref="A1:F11"/>
  <sheetViews>
    <sheetView workbookViewId="0">
      <selection activeCell="B1" sqref="B1:F1"/>
    </sheetView>
  </sheetViews>
  <sheetFormatPr defaultRowHeight="15"/>
  <cols>
    <col min="2" max="2" width="15.5703125" style="1" bestFit="1" customWidth="1"/>
    <col min="3" max="3" width="9.140625" style="1"/>
    <col min="4" max="6" width="9.140625" style="22"/>
  </cols>
  <sheetData>
    <row r="1" spans="1:6">
      <c r="B1" s="1" t="s">
        <v>96</v>
      </c>
      <c r="C1" s="1" t="s">
        <v>100</v>
      </c>
      <c r="D1" s="22" t="s">
        <v>97</v>
      </c>
      <c r="E1" s="22" t="s">
        <v>98</v>
      </c>
      <c r="F1" s="22" t="s">
        <v>99</v>
      </c>
    </row>
    <row r="2" spans="1:6">
      <c r="A2" t="s">
        <v>31</v>
      </c>
      <c r="B2" s="1">
        <v>0.25475561566257421</v>
      </c>
      <c r="C2" s="1">
        <v>7.178174784228645</v>
      </c>
      <c r="D2" s="22">
        <v>1242.5689908119809</v>
      </c>
      <c r="E2" s="22">
        <v>1437.9718981842325</v>
      </c>
      <c r="F2" s="22">
        <v>115.98362856888596</v>
      </c>
    </row>
    <row r="3" spans="1:6">
      <c r="A3" t="s">
        <v>32</v>
      </c>
      <c r="B3" s="1">
        <v>0.11132852946770071</v>
      </c>
      <c r="C3" s="1">
        <v>4.1936550281901059</v>
      </c>
      <c r="D3" s="22">
        <v>1208.6425469360213</v>
      </c>
      <c r="F3" s="22">
        <v>267.27984627916339</v>
      </c>
    </row>
    <row r="4" spans="1:6">
      <c r="A4" t="s">
        <v>33</v>
      </c>
      <c r="B4" s="1">
        <v>5.0132229571244427E-2</v>
      </c>
      <c r="C4" s="1">
        <v>5.329099919283343</v>
      </c>
      <c r="D4" s="22">
        <v>1367.2261646440757</v>
      </c>
      <c r="F4" s="22">
        <v>182.39960001458616</v>
      </c>
    </row>
    <row r="5" spans="1:6">
      <c r="A5" t="s">
        <v>34</v>
      </c>
      <c r="B5" s="1">
        <v>0.168587526150075</v>
      </c>
      <c r="C5" s="1">
        <v>4.6054670066235754</v>
      </c>
      <c r="D5" s="22">
        <v>1307.225003882874</v>
      </c>
      <c r="E5" s="22">
        <v>1434.7944956843048</v>
      </c>
      <c r="F5" s="22">
        <v>102.06188504383449</v>
      </c>
    </row>
    <row r="6" spans="1:6">
      <c r="A6" t="s">
        <v>35</v>
      </c>
      <c r="B6" s="1">
        <v>0.16614526762884854</v>
      </c>
      <c r="C6" s="1">
        <v>4.2871072781012414</v>
      </c>
      <c r="D6" s="22">
        <v>1398.5049727716889</v>
      </c>
      <c r="E6" s="22">
        <v>2040.2794990040704</v>
      </c>
      <c r="F6" s="22">
        <v>31.885450682356886</v>
      </c>
    </row>
    <row r="7" spans="1:6">
      <c r="A7" t="s">
        <v>36</v>
      </c>
      <c r="B7" s="1">
        <v>8.3312025864801478E-2</v>
      </c>
      <c r="C7" s="1">
        <v>6.8172959885846822</v>
      </c>
      <c r="D7" s="22">
        <v>1302.4396116772589</v>
      </c>
      <c r="E7" s="22">
        <v>6083.6581254871398</v>
      </c>
      <c r="F7" s="22">
        <v>514.13602349868017</v>
      </c>
    </row>
    <row r="8" spans="1:6">
      <c r="A8" t="s">
        <v>30</v>
      </c>
      <c r="B8" s="1">
        <f>AVERAGE(B2:B7)</f>
        <v>0.13904353239087405</v>
      </c>
      <c r="C8" s="1">
        <f>AVERAGE(C2:C7)</f>
        <v>5.4018000008352658</v>
      </c>
      <c r="D8" s="22">
        <f>AVERAGE(D2:D7)</f>
        <v>1304.4345484539833</v>
      </c>
      <c r="E8" s="22">
        <f>AVERAGE(E2:E7)</f>
        <v>2749.1760045899368</v>
      </c>
      <c r="F8" s="22">
        <f>AVERAGE(F2:F7)</f>
        <v>202.29107234791786</v>
      </c>
    </row>
    <row r="9" spans="1:6">
      <c r="A9" t="s">
        <v>12</v>
      </c>
      <c r="B9" s="1">
        <f>COUNT(B2:B7)</f>
        <v>6</v>
      </c>
      <c r="C9" s="1">
        <f>COUNT(C2:C7)</f>
        <v>6</v>
      </c>
      <c r="D9" s="22">
        <f>COUNT(D2:D7)</f>
        <v>6</v>
      </c>
      <c r="E9" s="22">
        <f>COUNT(E2:E7)</f>
        <v>4</v>
      </c>
      <c r="F9" s="22">
        <f>COUNT(F2:F7)</f>
        <v>6</v>
      </c>
    </row>
    <row r="10" spans="1:6">
      <c r="A10" t="s">
        <v>10</v>
      </c>
      <c r="B10" s="1">
        <f>STDEV(B2:B7)</f>
        <v>7.3179204438161102E-2</v>
      </c>
      <c r="C10" s="1">
        <f>STDEV(C2:C7)</f>
        <v>1.3038958503640024</v>
      </c>
      <c r="D10" s="22">
        <f>STDEV(D2:D7)</f>
        <v>71.843236266880353</v>
      </c>
      <c r="E10" s="22">
        <f>STDEV(E2:E7)</f>
        <v>2241.1425828375422</v>
      </c>
      <c r="F10" s="22">
        <f>STDEV(F2:F7)</f>
        <v>172.27851038445255</v>
      </c>
    </row>
    <row r="11" spans="1:6">
      <c r="A11" t="s">
        <v>11</v>
      </c>
      <c r="B11" s="1">
        <f>B10/SQRT(B9)</f>
        <v>2.9875285109384808E-2</v>
      </c>
      <c r="C11" s="1">
        <f t="shared" ref="C11:F11" si="0">C10/SQRT(C9)</f>
        <v>0.532313251854029</v>
      </c>
      <c r="D11" s="22">
        <f t="shared" si="0"/>
        <v>29.32987838734531</v>
      </c>
      <c r="E11" s="22">
        <f t="shared" si="0"/>
        <v>1120.5712914187711</v>
      </c>
      <c r="F11" s="22">
        <f t="shared" si="0"/>
        <v>70.332407348113634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F7A2F-F957-4D86-80EF-84F951324FD3}">
  <dimension ref="A1:H18"/>
  <sheetViews>
    <sheetView workbookViewId="0">
      <selection activeCell="L24" sqref="L24"/>
    </sheetView>
  </sheetViews>
  <sheetFormatPr defaultRowHeight="15"/>
  <cols>
    <col min="2" max="8" width="9.140625" style="1"/>
  </cols>
  <sheetData>
    <row r="1" spans="1:8" ht="36">
      <c r="A1" t="s">
        <v>59</v>
      </c>
      <c r="B1" s="28" t="s">
        <v>58</v>
      </c>
      <c r="D1" s="28" t="s">
        <v>58</v>
      </c>
      <c r="F1" s="28" t="s">
        <v>58</v>
      </c>
      <c r="H1" s="28" t="s">
        <v>58</v>
      </c>
    </row>
    <row r="2" spans="1:8">
      <c r="A2" t="s">
        <v>23</v>
      </c>
      <c r="B2" s="29"/>
      <c r="C2" s="21" t="s">
        <v>60</v>
      </c>
      <c r="D2" s="21">
        <v>2.9143314651721401</v>
      </c>
      <c r="E2" s="21" t="s">
        <v>68</v>
      </c>
      <c r="F2" s="21">
        <v>2.9177667766776674</v>
      </c>
      <c r="G2" s="21" t="s">
        <v>76</v>
      </c>
      <c r="H2" s="1">
        <v>4.8190386427898213</v>
      </c>
    </row>
    <row r="3" spans="1:8">
      <c r="A3" t="s">
        <v>24</v>
      </c>
      <c r="B3" s="29">
        <v>2.8862394436164935</v>
      </c>
      <c r="C3" s="21" t="s">
        <v>61</v>
      </c>
      <c r="D3" s="21">
        <v>2.9335705812574142</v>
      </c>
      <c r="E3" s="21" t="s">
        <v>69</v>
      </c>
      <c r="F3" s="21"/>
      <c r="G3" s="21" t="s">
        <v>77</v>
      </c>
      <c r="H3" s="1">
        <v>4.4475138121546953</v>
      </c>
    </row>
    <row r="4" spans="1:8">
      <c r="A4" t="s">
        <v>25</v>
      </c>
      <c r="B4" s="29">
        <v>2.6108934169279001</v>
      </c>
      <c r="C4" s="21" t="s">
        <v>62</v>
      </c>
      <c r="D4" s="21">
        <v>3.222666182346531</v>
      </c>
      <c r="E4" s="21" t="s">
        <v>70</v>
      </c>
      <c r="F4" s="21">
        <v>3.3255982596084119</v>
      </c>
      <c r="G4" s="21" t="s">
        <v>78</v>
      </c>
      <c r="H4" s="1">
        <v>4.3124054462934946</v>
      </c>
    </row>
    <row r="5" spans="1:8">
      <c r="A5" t="s">
        <v>26</v>
      </c>
      <c r="B5" s="29">
        <v>2.9980246913580242</v>
      </c>
      <c r="C5" s="21" t="s">
        <v>63</v>
      </c>
      <c r="D5" s="21">
        <v>3.6022819885900574</v>
      </c>
      <c r="E5" s="21" t="s">
        <v>71</v>
      </c>
      <c r="F5" s="21">
        <v>3.05679012345679</v>
      </c>
      <c r="G5" s="21" t="s">
        <v>79</v>
      </c>
      <c r="H5" s="1">
        <v>4.8453781512605048</v>
      </c>
    </row>
    <row r="6" spans="1:8">
      <c r="A6" t="s">
        <v>27</v>
      </c>
      <c r="B6" s="29">
        <v>2.685483870967742</v>
      </c>
      <c r="C6" s="21" t="s">
        <v>64</v>
      </c>
      <c r="D6" s="21">
        <v>2.8028286189683858</v>
      </c>
      <c r="E6" s="21" t="s">
        <v>72</v>
      </c>
      <c r="F6" s="21">
        <v>2.8466666666666662</v>
      </c>
      <c r="G6" s="21" t="s">
        <v>80</v>
      </c>
      <c r="H6" s="1">
        <v>4.5962025316455701</v>
      </c>
    </row>
    <row r="7" spans="1:8">
      <c r="A7" t="s">
        <v>28</v>
      </c>
      <c r="B7" s="30">
        <v>2.6913705583756342</v>
      </c>
      <c r="C7" s="21" t="s">
        <v>65</v>
      </c>
      <c r="D7" s="21"/>
      <c r="E7" s="21" t="s">
        <v>73</v>
      </c>
      <c r="F7" s="21">
        <v>3.1858585858585857</v>
      </c>
      <c r="G7" s="21" t="s">
        <v>81</v>
      </c>
      <c r="H7" s="1">
        <v>5.0351515151515152</v>
      </c>
    </row>
    <row r="8" spans="1:8">
      <c r="A8" t="s">
        <v>29</v>
      </c>
      <c r="B8" s="30">
        <v>3.0332103321033208</v>
      </c>
      <c r="C8" s="21" t="s">
        <v>66</v>
      </c>
      <c r="D8" s="21">
        <v>3.4854994629430713</v>
      </c>
      <c r="E8" s="21" t="s">
        <v>74</v>
      </c>
      <c r="F8" s="21">
        <v>3.1871257485029942</v>
      </c>
      <c r="G8" s="21" t="s">
        <v>82</v>
      </c>
      <c r="H8" s="1">
        <v>4.4365152919369786</v>
      </c>
    </row>
    <row r="9" spans="1:8">
      <c r="A9" t="s">
        <v>56</v>
      </c>
      <c r="B9" s="31">
        <v>2.7125790583274765</v>
      </c>
      <c r="C9" s="1" t="s">
        <v>67</v>
      </c>
      <c r="D9" s="1">
        <v>3.5782073813708255</v>
      </c>
      <c r="E9" s="1" t="s">
        <v>75</v>
      </c>
      <c r="F9" s="1">
        <v>3.2059471365638768</v>
      </c>
      <c r="G9" s="1" t="s">
        <v>83</v>
      </c>
      <c r="H9" s="1">
        <v>3.8894308943089433</v>
      </c>
    </row>
    <row r="10" spans="1:8">
      <c r="A10" t="s">
        <v>30</v>
      </c>
      <c r="B10" s="1">
        <f>AVERAGE(B2:B9)</f>
        <v>2.802543053096656</v>
      </c>
      <c r="D10" s="1">
        <f t="shared" ref="D10:H10" si="0">AVERAGE(D2:D9)</f>
        <v>3.2199122400926319</v>
      </c>
      <c r="F10" s="1">
        <f t="shared" si="0"/>
        <v>3.1036790424764269</v>
      </c>
      <c r="H10" s="1">
        <f t="shared" si="0"/>
        <v>4.5477045356926906</v>
      </c>
    </row>
    <row r="11" spans="1:8">
      <c r="A11" t="s">
        <v>10</v>
      </c>
      <c r="B11" s="1">
        <f>STDEV(B2:B9)</f>
        <v>0.16798354551828754</v>
      </c>
      <c r="D11" s="1">
        <f t="shared" ref="D11:H11" si="1">STDEV(D2:D9)</f>
        <v>0.34020976190298591</v>
      </c>
      <c r="F11" s="1">
        <f t="shared" si="1"/>
        <v>0.1713870058855948</v>
      </c>
      <c r="H11" s="1">
        <f t="shared" si="1"/>
        <v>0.36120422990268308</v>
      </c>
    </row>
    <row r="12" spans="1:8">
      <c r="A12" t="s">
        <v>11</v>
      </c>
      <c r="B12" s="1">
        <f>B11/SQRT(B13)</f>
        <v>6.3491812256041086E-2</v>
      </c>
      <c r="D12" s="1">
        <f t="shared" ref="D12:H12" si="2">D11/SQRT(D13)</f>
        <v>0.12858720337025673</v>
      </c>
      <c r="F12" s="1">
        <f t="shared" si="2"/>
        <v>6.477819936017816E-2</v>
      </c>
      <c r="H12" s="1">
        <f t="shared" si="2"/>
        <v>0.12770498017872595</v>
      </c>
    </row>
    <row r="13" spans="1:8">
      <c r="A13" t="s">
        <v>12</v>
      </c>
      <c r="B13" s="1">
        <f>COUNT(B2:B9)</f>
        <v>7</v>
      </c>
      <c r="D13" s="1">
        <f t="shared" ref="D13:H13" si="3">COUNT(D2:D9)</f>
        <v>7</v>
      </c>
      <c r="F13" s="1">
        <f t="shared" si="3"/>
        <v>7</v>
      </c>
      <c r="H13" s="1">
        <f t="shared" si="3"/>
        <v>8</v>
      </c>
    </row>
    <row r="15" spans="1:8">
      <c r="A15" t="s">
        <v>57</v>
      </c>
    </row>
    <row r="16" spans="1:8">
      <c r="A16" t="s">
        <v>85</v>
      </c>
    </row>
    <row r="17" spans="1:1">
      <c r="A17" t="s">
        <v>86</v>
      </c>
    </row>
    <row r="18" spans="1:1">
      <c r="A18" t="s">
        <v>87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E5D81-CCBB-4EEF-B5E3-84D58005B52E}">
  <dimension ref="A1:I13"/>
  <sheetViews>
    <sheetView workbookViewId="0">
      <selection activeCell="N25" sqref="N25"/>
    </sheetView>
  </sheetViews>
  <sheetFormatPr defaultRowHeight="15"/>
  <cols>
    <col min="2" max="5" width="9.140625" style="1"/>
    <col min="6" max="9" width="9.140625" style="22"/>
  </cols>
  <sheetData>
    <row r="1" spans="1:9">
      <c r="A1" t="s">
        <v>0</v>
      </c>
      <c r="B1" s="1" t="s">
        <v>101</v>
      </c>
      <c r="C1" s="1" t="s">
        <v>103</v>
      </c>
      <c r="D1" s="1" t="s">
        <v>104</v>
      </c>
      <c r="E1" s="1" t="s">
        <v>105</v>
      </c>
      <c r="F1" s="22" t="s">
        <v>95</v>
      </c>
      <c r="G1" s="22" t="s">
        <v>102</v>
      </c>
      <c r="H1" s="22" t="s">
        <v>106</v>
      </c>
      <c r="I1" s="22" t="s">
        <v>107</v>
      </c>
    </row>
    <row r="2" spans="1:9">
      <c r="A2" t="s">
        <v>23</v>
      </c>
      <c r="B2" s="1">
        <v>4.4241660197942947</v>
      </c>
      <c r="C2" s="1">
        <v>0.54302392498900331</v>
      </c>
      <c r="D2" s="1">
        <v>1.484032131660475</v>
      </c>
      <c r="E2" s="1">
        <v>1.6756568248179682</v>
      </c>
      <c r="F2" s="22">
        <v>120.77442628576871</v>
      </c>
      <c r="G2" s="22">
        <v>118.40497359011258</v>
      </c>
      <c r="H2" s="22">
        <v>3868.1307759167598</v>
      </c>
      <c r="I2" s="22">
        <v>719.42638691274431</v>
      </c>
    </row>
    <row r="3" spans="1:9">
      <c r="A3" t="s">
        <v>24</v>
      </c>
      <c r="B3" s="1">
        <v>4.0207320978071026</v>
      </c>
      <c r="C3" s="1">
        <v>1.336962287595731</v>
      </c>
      <c r="D3" s="1">
        <v>0.99920572048900647</v>
      </c>
      <c r="E3" s="1">
        <v>0.21265909116195031</v>
      </c>
      <c r="F3" s="22">
        <v>147.19798944315636</v>
      </c>
      <c r="G3" s="22">
        <v>346.03229382907836</v>
      </c>
      <c r="H3" s="22">
        <v>2485.8003937767189</v>
      </c>
      <c r="I3" s="22">
        <v>1057.9798150265422</v>
      </c>
    </row>
    <row r="4" spans="1:9">
      <c r="A4" t="s">
        <v>25</v>
      </c>
      <c r="B4" s="1">
        <v>3.896236173103047</v>
      </c>
      <c r="C4" s="1">
        <v>2.0189558279123312</v>
      </c>
      <c r="D4" s="1">
        <v>0.6822408448256142</v>
      </c>
      <c r="E4" s="1">
        <v>0.6247279033222316</v>
      </c>
      <c r="F4" s="22">
        <v>217.30847996748156</v>
      </c>
      <c r="G4" s="22">
        <v>53.979556505187873</v>
      </c>
      <c r="H4" s="22">
        <v>223.23894802208844</v>
      </c>
      <c r="I4" s="23"/>
    </row>
    <row r="5" spans="1:9">
      <c r="A5" t="s">
        <v>26</v>
      </c>
      <c r="B5" s="1">
        <v>2.3732568406753347</v>
      </c>
      <c r="C5" s="1">
        <v>2.1335486102726957</v>
      </c>
      <c r="D5" s="1">
        <v>0.37254610888910888</v>
      </c>
      <c r="E5" s="1">
        <v>1.9033262646452662</v>
      </c>
      <c r="F5" s="22">
        <v>85.13584759433067</v>
      </c>
      <c r="G5" s="22">
        <v>492.93233882605648</v>
      </c>
      <c r="H5" s="22">
        <v>844.235183263316</v>
      </c>
      <c r="I5" s="22">
        <v>366.31333946794359</v>
      </c>
    </row>
    <row r="6" spans="1:9">
      <c r="A6" t="s">
        <v>27</v>
      </c>
      <c r="B6" s="1">
        <v>1.2937560644284882</v>
      </c>
      <c r="C6" s="1">
        <v>1.5606915574106139</v>
      </c>
      <c r="D6" s="1">
        <v>0.39395713482323003</v>
      </c>
      <c r="E6" s="1">
        <v>1.8033666061690763</v>
      </c>
      <c r="F6" s="22">
        <v>43.581729865867437</v>
      </c>
      <c r="G6" s="22">
        <v>200.63585987092014</v>
      </c>
      <c r="H6" s="22">
        <v>919.49873372260879</v>
      </c>
      <c r="I6" s="22">
        <v>444.39868744899638</v>
      </c>
    </row>
    <row r="7" spans="1:9">
      <c r="A7" t="s">
        <v>28</v>
      </c>
      <c r="B7" s="1">
        <v>1.4992353968562004</v>
      </c>
      <c r="C7" s="1">
        <v>0.94093273313266312</v>
      </c>
      <c r="D7" s="1">
        <v>0.7583171079226757</v>
      </c>
      <c r="E7" s="1">
        <v>0.90767796369444009</v>
      </c>
      <c r="F7" s="22">
        <v>128.70168326442422</v>
      </c>
      <c r="G7" s="22">
        <v>465.29585096345158</v>
      </c>
      <c r="H7" s="22">
        <v>1832.4944162155634</v>
      </c>
      <c r="I7" s="22">
        <v>1634.3931248455567</v>
      </c>
    </row>
    <row r="8" spans="1:9">
      <c r="A8" t="s">
        <v>29</v>
      </c>
      <c r="B8" s="1">
        <v>1.5290956724238307</v>
      </c>
      <c r="C8" s="1">
        <v>1.3044466522789482</v>
      </c>
      <c r="D8" s="1">
        <v>1.3171402346049375</v>
      </c>
      <c r="E8" s="1">
        <v>0.99004236756447572</v>
      </c>
      <c r="F8" s="22">
        <v>16.350327362982039</v>
      </c>
      <c r="G8" s="22">
        <v>828.22039425804189</v>
      </c>
      <c r="H8" s="22">
        <v>492.8313888569914</v>
      </c>
      <c r="I8" s="22">
        <v>774.35458137033686</v>
      </c>
    </row>
    <row r="9" spans="1:9">
      <c r="A9" t="s">
        <v>56</v>
      </c>
      <c r="B9" s="1">
        <v>1.4900504560450223</v>
      </c>
      <c r="C9" s="1">
        <v>0.76431569390736676</v>
      </c>
      <c r="D9" s="1">
        <v>0.65419482163475084</v>
      </c>
      <c r="E9" s="1">
        <v>0.88957706950751669</v>
      </c>
      <c r="F9" s="22">
        <v>148.13188661217603</v>
      </c>
      <c r="G9" s="22">
        <v>741.51475889091216</v>
      </c>
      <c r="H9" s="22">
        <v>1944.5027332817062</v>
      </c>
      <c r="I9" s="22">
        <v>386.90995115014368</v>
      </c>
    </row>
    <row r="10" spans="1:9">
      <c r="A10" t="s">
        <v>9</v>
      </c>
      <c r="B10" s="1">
        <f>AVERAGE(B2:B9)</f>
        <v>2.5658160901416651</v>
      </c>
      <c r="C10" s="1">
        <f t="shared" ref="C10:I10" si="0">AVERAGE(C2:C9)</f>
        <v>1.3253596609374192</v>
      </c>
      <c r="D10" s="1">
        <f t="shared" si="0"/>
        <v>0.83270426310622492</v>
      </c>
      <c r="E10" s="1">
        <f t="shared" si="0"/>
        <v>1.1258792613603659</v>
      </c>
      <c r="F10" s="22">
        <f t="shared" si="0"/>
        <v>113.39779629952338</v>
      </c>
      <c r="G10" s="22">
        <f t="shared" si="0"/>
        <v>405.87700334172013</v>
      </c>
      <c r="H10" s="22">
        <f t="shared" si="0"/>
        <v>1576.3415716319691</v>
      </c>
      <c r="I10" s="22">
        <f t="shared" si="0"/>
        <v>769.11084088889481</v>
      </c>
    </row>
    <row r="11" spans="1:9">
      <c r="A11" t="s">
        <v>84</v>
      </c>
      <c r="B11" s="1">
        <f>STDEV(B2:B9)</f>
        <v>1.3290777533111431</v>
      </c>
      <c r="C11" s="1">
        <f t="shared" ref="C11:I11" si="1">STDEV(C2:C9)</f>
        <v>0.56880849106434894</v>
      </c>
      <c r="D11" s="1">
        <f t="shared" si="1"/>
        <v>0.40548239655438889</v>
      </c>
      <c r="E11" s="1">
        <f t="shared" si="1"/>
        <v>0.60624067255132297</v>
      </c>
      <c r="F11" s="22">
        <f t="shared" si="1"/>
        <v>63.837064912834229</v>
      </c>
      <c r="G11" s="22">
        <f>STDEV(G2:G9)</f>
        <v>281.40290659967411</v>
      </c>
      <c r="H11" s="22">
        <f t="shared" si="1"/>
        <v>1210.2463344642338</v>
      </c>
      <c r="I11" s="22">
        <f t="shared" si="1"/>
        <v>456.14619125695674</v>
      </c>
    </row>
    <row r="12" spans="1:9">
      <c r="A12" t="s">
        <v>12</v>
      </c>
      <c r="B12" s="1">
        <f>COUNT(B2:B9)</f>
        <v>8</v>
      </c>
      <c r="C12" s="1">
        <f t="shared" ref="C12:I12" si="2">COUNT(C2:C9)</f>
        <v>8</v>
      </c>
      <c r="D12" s="1">
        <f t="shared" si="2"/>
        <v>8</v>
      </c>
      <c r="E12" s="1">
        <f t="shared" si="2"/>
        <v>8</v>
      </c>
      <c r="F12" s="22">
        <f t="shared" si="2"/>
        <v>8</v>
      </c>
      <c r="G12" s="22">
        <f t="shared" si="2"/>
        <v>8</v>
      </c>
      <c r="H12" s="22">
        <f t="shared" si="2"/>
        <v>8</v>
      </c>
      <c r="I12" s="22">
        <f t="shared" si="2"/>
        <v>7</v>
      </c>
    </row>
    <row r="13" spans="1:9">
      <c r="A13" t="s">
        <v>11</v>
      </c>
      <c r="B13" s="1">
        <f>B11/SQRT(B12)</f>
        <v>0.46989994604524526</v>
      </c>
      <c r="C13" s="1">
        <f t="shared" ref="C13:I13" si="3">C11/SQRT(C12)</f>
        <v>0.20110417061404443</v>
      </c>
      <c r="D13" s="1">
        <f t="shared" si="3"/>
        <v>0.14335967612769057</v>
      </c>
      <c r="E13" s="1">
        <f t="shared" si="3"/>
        <v>0.21433844529606685</v>
      </c>
      <c r="F13" s="22">
        <f t="shared" si="3"/>
        <v>22.569810745455449</v>
      </c>
      <c r="G13" s="22">
        <f>G11/SQRT(G12)</f>
        <v>99.490951751117109</v>
      </c>
      <c r="H13" s="22">
        <f t="shared" si="3"/>
        <v>427.88669500291104</v>
      </c>
      <c r="I13" s="22">
        <f t="shared" si="3"/>
        <v>172.40705479360182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Summary</vt:lpstr>
      <vt:lpstr>HO NO</vt:lpstr>
      <vt:lpstr>PH NO</vt:lpstr>
      <vt:lpstr>MH NO</vt:lpstr>
      <vt:lpstr>IE NO</vt:lpstr>
      <vt:lpstr>Env_Control_NO</vt:lpstr>
      <vt:lpstr>Env_High_NO </vt:lpstr>
      <vt:lpstr>Liver Water Content</vt:lpstr>
      <vt:lpstr>Control NO</vt:lpstr>
      <vt:lpstr>Hypoxia NO</vt:lpstr>
      <vt:lpstr>Recovery NO</vt:lpstr>
      <vt:lpstr>freezethaw NO</vt:lpstr>
      <vt:lpstr>glucose</vt:lpstr>
      <vt:lpstr>lactate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Bethany Williams</dc:creator>
  <cp:lastModifiedBy>Bethany Williams</cp:lastModifiedBy>
  <cp:lastPrinted>2017-09-29T14:28:13Z</cp:lastPrinted>
  <dcterms:created xsi:type="dcterms:W3CDTF">2017-07-11T14:21:13Z</dcterms:created>
  <dcterms:modified xsi:type="dcterms:W3CDTF">2018-04-26T15:03:21Z</dcterms:modified>
</cp:coreProperties>
</file>